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9c6ced9f6dcf159/Área de Trabalho/Carmem/Carmem acadêmico/FIU Classes/Pre-Med/Pre-Helth Advising documents/"/>
    </mc:Choice>
  </mc:AlternateContent>
  <xr:revisionPtr revIDLastSave="0" documentId="8_{22295455-46BE-4052-A356-9D25A00FE57E}" xr6:coauthVersionLast="47" xr6:coauthVersionMax="47" xr10:uidLastSave="{00000000-0000-0000-0000-000000000000}"/>
  <bookViews>
    <workbookView xWindow="0" yWindow="820" windowWidth="19200" windowHeight="11180" activeTab="2" xr2:uid="{00000000-000D-0000-FFFF-FFFF00000000}"/>
  </bookViews>
  <sheets>
    <sheet name="Instructions" sheetId="2" r:id="rId1"/>
    <sheet name="What counts as BCPM" sheetId="4" r:id="rId2"/>
    <sheet name="Calculator" sheetId="1" r:id="rId3"/>
  </sheets>
  <definedNames>
    <definedName name="_xlnm.Print_Area" localSheetId="2">Calculator!$A$1:$I$280</definedName>
    <definedName name="_xlnm.Print_Titles" localSheetId="2">Calculator!$1:$1</definedName>
    <definedName name="Z_F77CA304_5220_490D_9340_5B4291E93919_.wvu.Cols" localSheetId="2" hidden="1">Calculator!#REF!</definedName>
    <definedName name="Z_F77CA304_5220_490D_9340_5B4291E93919_.wvu.PrintArea" localSheetId="2" hidden="1">Calculator!$A$3:$I$288</definedName>
  </definedNames>
  <calcPr calcId="191029"/>
  <customWorkbookViews>
    <customWorkbookView name="Data Entry" guid="{F77CA304-5220-490D-9340-5B4291E93919}" maximized="1" xWindow="-1928" yWindow="-8" windowWidth="1936" windowHeight="10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8" i="1" l="1"/>
  <c r="F159" i="1"/>
  <c r="G159" i="1" s="1"/>
  <c r="F160" i="1"/>
  <c r="F161" i="1"/>
  <c r="F162" i="1"/>
  <c r="G162" i="1" s="1"/>
  <c r="F163" i="1"/>
  <c r="F164" i="1"/>
  <c r="F165" i="1"/>
  <c r="F166" i="1"/>
  <c r="F167" i="1"/>
  <c r="G167" i="1" s="1"/>
  <c r="F168" i="1"/>
  <c r="F169" i="1"/>
  <c r="F170" i="1"/>
  <c r="G170" i="1" s="1"/>
  <c r="F171" i="1"/>
  <c r="F172" i="1"/>
  <c r="F173" i="1"/>
  <c r="F174" i="1"/>
  <c r="F175" i="1"/>
  <c r="G175" i="1" s="1"/>
  <c r="F176" i="1"/>
  <c r="F177" i="1"/>
  <c r="F178" i="1"/>
  <c r="G178" i="1" s="1"/>
  <c r="F179" i="1"/>
  <c r="F180" i="1"/>
  <c r="F181" i="1"/>
  <c r="F182" i="1"/>
  <c r="F183" i="1"/>
  <c r="G183" i="1" s="1"/>
  <c r="F184" i="1"/>
  <c r="F185" i="1"/>
  <c r="F186" i="1"/>
  <c r="G186" i="1" s="1"/>
  <c r="F187" i="1"/>
  <c r="F188" i="1"/>
  <c r="F189" i="1"/>
  <c r="F190" i="1"/>
  <c r="F191" i="1"/>
  <c r="G191" i="1" s="1"/>
  <c r="F192" i="1"/>
  <c r="F193" i="1"/>
  <c r="F194" i="1"/>
  <c r="G194" i="1" s="1"/>
  <c r="F195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G188" i="1" s="1"/>
  <c r="E189" i="1"/>
  <c r="E190" i="1"/>
  <c r="E191" i="1"/>
  <c r="E192" i="1"/>
  <c r="E193" i="1"/>
  <c r="E194" i="1"/>
  <c r="E195" i="1"/>
  <c r="G132" i="1"/>
  <c r="G14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G135" i="1" s="1"/>
  <c r="F136" i="1"/>
  <c r="F137" i="1"/>
  <c r="F138" i="1"/>
  <c r="F139" i="1"/>
  <c r="F140" i="1"/>
  <c r="F141" i="1"/>
  <c r="G141" i="1" s="1"/>
  <c r="F142" i="1"/>
  <c r="F143" i="1"/>
  <c r="F144" i="1"/>
  <c r="F145" i="1"/>
  <c r="F146" i="1"/>
  <c r="E121" i="1"/>
  <c r="E122" i="1"/>
  <c r="E123" i="1"/>
  <c r="E124" i="1"/>
  <c r="E125" i="1"/>
  <c r="G125" i="1" s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50" i="1"/>
  <c r="E5" i="1"/>
  <c r="F5" i="1"/>
  <c r="E6" i="1"/>
  <c r="F6" i="1"/>
  <c r="E7" i="1"/>
  <c r="F7" i="1"/>
  <c r="E8" i="1"/>
  <c r="F8" i="1"/>
  <c r="E9" i="1"/>
  <c r="F9" i="1"/>
  <c r="G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G17" i="1" s="1"/>
  <c r="E18" i="1"/>
  <c r="F18" i="1"/>
  <c r="E19" i="1"/>
  <c r="F19" i="1"/>
  <c r="G19" i="1" s="1"/>
  <c r="E20" i="1"/>
  <c r="F20" i="1"/>
  <c r="E21" i="1"/>
  <c r="F21" i="1"/>
  <c r="E22" i="1"/>
  <c r="F22" i="1"/>
  <c r="E23" i="1"/>
  <c r="F23" i="1"/>
  <c r="G23" i="1" s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G39" i="1" s="1"/>
  <c r="E40" i="1"/>
  <c r="F40" i="1"/>
  <c r="E41" i="1"/>
  <c r="F41" i="1"/>
  <c r="E97" i="1"/>
  <c r="F97" i="1"/>
  <c r="E98" i="1"/>
  <c r="F98" i="1"/>
  <c r="E99" i="1"/>
  <c r="F99" i="1"/>
  <c r="E100" i="1"/>
  <c r="F100" i="1"/>
  <c r="E101" i="1"/>
  <c r="F101" i="1"/>
  <c r="E102" i="1"/>
  <c r="F102" i="1"/>
  <c r="E103" i="1"/>
  <c r="F103" i="1"/>
  <c r="E104" i="1"/>
  <c r="F104" i="1"/>
  <c r="G104" i="1"/>
  <c r="E105" i="1"/>
  <c r="F105" i="1"/>
  <c r="G105" i="1" s="1"/>
  <c r="E106" i="1"/>
  <c r="F106" i="1"/>
  <c r="E107" i="1"/>
  <c r="F107" i="1"/>
  <c r="E108" i="1"/>
  <c r="F108" i="1"/>
  <c r="G108" i="1" s="1"/>
  <c r="E109" i="1"/>
  <c r="F109" i="1"/>
  <c r="E110" i="1"/>
  <c r="F110" i="1"/>
  <c r="E111" i="1"/>
  <c r="F111" i="1"/>
  <c r="E112" i="1"/>
  <c r="F112" i="1"/>
  <c r="G112" i="1" s="1"/>
  <c r="E113" i="1"/>
  <c r="F113" i="1"/>
  <c r="E114" i="1"/>
  <c r="F114" i="1"/>
  <c r="E115" i="1"/>
  <c r="F115" i="1"/>
  <c r="G115" i="1"/>
  <c r="E116" i="1"/>
  <c r="F116" i="1"/>
  <c r="E117" i="1"/>
  <c r="F117" i="1"/>
  <c r="E118" i="1"/>
  <c r="F118" i="1"/>
  <c r="E119" i="1"/>
  <c r="F119" i="1"/>
  <c r="G119" i="1" s="1"/>
  <c r="E120" i="1"/>
  <c r="F120" i="1"/>
  <c r="F147" i="1"/>
  <c r="F148" i="1"/>
  <c r="G180" i="1" l="1"/>
  <c r="G189" i="1"/>
  <c r="G181" i="1"/>
  <c r="G195" i="1"/>
  <c r="G187" i="1"/>
  <c r="G179" i="1"/>
  <c r="G171" i="1"/>
  <c r="G163" i="1"/>
  <c r="G128" i="1"/>
  <c r="G130" i="1"/>
  <c r="G122" i="1"/>
  <c r="G109" i="1"/>
  <c r="G127" i="1"/>
  <c r="G120" i="1"/>
  <c r="G101" i="1"/>
  <c r="G126" i="1"/>
  <c r="G32" i="1"/>
  <c r="G129" i="1"/>
  <c r="G134" i="1"/>
  <c r="G133" i="1"/>
  <c r="G121" i="1"/>
  <c r="G99" i="1"/>
  <c r="G124" i="1"/>
  <c r="G177" i="1"/>
  <c r="G192" i="1"/>
  <c r="G184" i="1"/>
  <c r="G176" i="1"/>
  <c r="G190" i="1"/>
  <c r="G182" i="1"/>
  <c r="G174" i="1"/>
  <c r="G166" i="1"/>
  <c r="G158" i="1"/>
  <c r="G193" i="1"/>
  <c r="G185" i="1"/>
  <c r="G173" i="1"/>
  <c r="G164" i="1"/>
  <c r="G165" i="1"/>
  <c r="G172" i="1"/>
  <c r="G168" i="1"/>
  <c r="G160" i="1"/>
  <c r="G169" i="1"/>
  <c r="G161" i="1"/>
  <c r="G145" i="1"/>
  <c r="G137" i="1"/>
  <c r="G142" i="1"/>
  <c r="G136" i="1"/>
  <c r="G139" i="1"/>
  <c r="G148" i="1"/>
  <c r="G138" i="1"/>
  <c r="G98" i="1"/>
  <c r="G106" i="1"/>
  <c r="G131" i="1"/>
  <c r="G123" i="1"/>
  <c r="G84" i="1"/>
  <c r="G76" i="1"/>
  <c r="G68" i="1"/>
  <c r="G60" i="1"/>
  <c r="G52" i="1"/>
  <c r="G83" i="1"/>
  <c r="G75" i="1"/>
  <c r="G67" i="1"/>
  <c r="G59" i="1"/>
  <c r="G51" i="1"/>
  <c r="G20" i="1"/>
  <c r="G26" i="1"/>
  <c r="G22" i="1"/>
  <c r="G14" i="1"/>
  <c r="G16" i="1"/>
  <c r="G116" i="1"/>
  <c r="G102" i="1"/>
  <c r="G69" i="1"/>
  <c r="G61" i="1"/>
  <c r="G85" i="1"/>
  <c r="G88" i="1"/>
  <c r="G87" i="1"/>
  <c r="G82" i="1"/>
  <c r="G86" i="1"/>
  <c r="G74" i="1"/>
  <c r="G81" i="1"/>
  <c r="G80" i="1"/>
  <c r="G79" i="1"/>
  <c r="G78" i="1"/>
  <c r="G77" i="1"/>
  <c r="G73" i="1"/>
  <c r="G71" i="1"/>
  <c r="G70" i="1"/>
  <c r="G66" i="1"/>
  <c r="G72" i="1"/>
  <c r="G64" i="1"/>
  <c r="G63" i="1"/>
  <c r="G65" i="1"/>
  <c r="G62" i="1"/>
  <c r="G58" i="1"/>
  <c r="G57" i="1"/>
  <c r="G56" i="1"/>
  <c r="G55" i="1"/>
  <c r="G54" i="1"/>
  <c r="G53" i="1"/>
  <c r="G144" i="1"/>
  <c r="G118" i="1"/>
  <c r="G111" i="1"/>
  <c r="G107" i="1"/>
  <c r="G25" i="1"/>
  <c r="G30" i="1"/>
  <c r="G41" i="1"/>
  <c r="G40" i="1"/>
  <c r="G38" i="1"/>
  <c r="G36" i="1"/>
  <c r="G28" i="1"/>
  <c r="G31" i="1"/>
  <c r="G27" i="1"/>
  <c r="G33" i="1"/>
  <c r="G29" i="1"/>
  <c r="G35" i="1"/>
  <c r="G24" i="1"/>
  <c r="G21" i="1"/>
  <c r="G15" i="1"/>
  <c r="G12" i="1"/>
  <c r="G11" i="1"/>
  <c r="G8" i="1"/>
  <c r="G7" i="1"/>
  <c r="G6" i="1"/>
  <c r="G37" i="1"/>
  <c r="G34" i="1"/>
  <c r="G18" i="1"/>
  <c r="G13" i="1"/>
  <c r="G10" i="1"/>
  <c r="G5" i="1"/>
  <c r="G110" i="1"/>
  <c r="G117" i="1"/>
  <c r="G114" i="1"/>
  <c r="G100" i="1"/>
  <c r="G146" i="1"/>
  <c r="G113" i="1"/>
  <c r="G103" i="1"/>
  <c r="G147" i="1"/>
  <c r="G143" i="1"/>
  <c r="G97" i="1"/>
  <c r="E220" i="1" l="1"/>
  <c r="F220" i="1"/>
  <c r="E221" i="1"/>
  <c r="F221" i="1"/>
  <c r="G221" i="1" s="1"/>
  <c r="E222" i="1"/>
  <c r="F222" i="1"/>
  <c r="E223" i="1"/>
  <c r="F223" i="1"/>
  <c r="E224" i="1"/>
  <c r="F224" i="1"/>
  <c r="E225" i="1"/>
  <c r="F225" i="1"/>
  <c r="G225" i="1" s="1"/>
  <c r="E226" i="1"/>
  <c r="F226" i="1"/>
  <c r="G226" i="1" s="1"/>
  <c r="E227" i="1"/>
  <c r="F227" i="1"/>
  <c r="E228" i="1"/>
  <c r="F228" i="1"/>
  <c r="E229" i="1"/>
  <c r="F229" i="1"/>
  <c r="E230" i="1"/>
  <c r="F230" i="1"/>
  <c r="E231" i="1"/>
  <c r="F231" i="1"/>
  <c r="E232" i="1"/>
  <c r="F232" i="1"/>
  <c r="E233" i="1"/>
  <c r="F233" i="1"/>
  <c r="G233" i="1" s="1"/>
  <c r="E234" i="1"/>
  <c r="F234" i="1"/>
  <c r="G234" i="1" s="1"/>
  <c r="E235" i="1"/>
  <c r="F235" i="1"/>
  <c r="E236" i="1"/>
  <c r="F236" i="1"/>
  <c r="E237" i="1"/>
  <c r="F237" i="1"/>
  <c r="G237" i="1"/>
  <c r="E238" i="1"/>
  <c r="F238" i="1"/>
  <c r="E239" i="1"/>
  <c r="F239" i="1"/>
  <c r="E240" i="1"/>
  <c r="F240" i="1"/>
  <c r="E241" i="1"/>
  <c r="F241" i="1"/>
  <c r="E242" i="1"/>
  <c r="G242" i="1" s="1"/>
  <c r="F242" i="1"/>
  <c r="E213" i="1"/>
  <c r="F213" i="1"/>
  <c r="E214" i="1"/>
  <c r="F214" i="1"/>
  <c r="E215" i="1"/>
  <c r="F215" i="1"/>
  <c r="E216" i="1"/>
  <c r="F216" i="1"/>
  <c r="E217" i="1"/>
  <c r="F217" i="1"/>
  <c r="E218" i="1"/>
  <c r="F218" i="1"/>
  <c r="E219" i="1"/>
  <c r="F219" i="1"/>
  <c r="E4" i="1"/>
  <c r="F4" i="1"/>
  <c r="F44" i="1"/>
  <c r="F50" i="1"/>
  <c r="E96" i="1"/>
  <c r="F96" i="1"/>
  <c r="F151" i="1" s="1"/>
  <c r="E157" i="1"/>
  <c r="F157" i="1"/>
  <c r="E203" i="1"/>
  <c r="F203" i="1"/>
  <c r="F245" i="1" s="1"/>
  <c r="E204" i="1"/>
  <c r="F204" i="1"/>
  <c r="E205" i="1"/>
  <c r="F205" i="1"/>
  <c r="E206" i="1"/>
  <c r="F206" i="1"/>
  <c r="E207" i="1"/>
  <c r="F207" i="1"/>
  <c r="E208" i="1"/>
  <c r="F208" i="1"/>
  <c r="E209" i="1"/>
  <c r="F209" i="1"/>
  <c r="E210" i="1"/>
  <c r="F210" i="1"/>
  <c r="E211" i="1"/>
  <c r="F211" i="1"/>
  <c r="E212" i="1"/>
  <c r="F212" i="1"/>
  <c r="F198" i="1"/>
  <c r="G240" i="1" l="1"/>
  <c r="G214" i="1"/>
  <c r="G236" i="1"/>
  <c r="G228" i="1"/>
  <c r="G224" i="1"/>
  <c r="G231" i="1"/>
  <c r="G223" i="1"/>
  <c r="G239" i="1"/>
  <c r="G238" i="1"/>
  <c r="G219" i="1"/>
  <c r="G241" i="1"/>
  <c r="G235" i="1"/>
  <c r="G227" i="1"/>
  <c r="G216" i="1"/>
  <c r="G229" i="1"/>
  <c r="G215" i="1"/>
  <c r="F91" i="1"/>
  <c r="G232" i="1"/>
  <c r="G222" i="1"/>
  <c r="G230" i="1"/>
  <c r="G220" i="1"/>
  <c r="G217" i="1"/>
  <c r="G213" i="1"/>
  <c r="G218" i="1"/>
  <c r="G210" i="1"/>
  <c r="G206" i="1"/>
  <c r="G211" i="1"/>
  <c r="G212" i="1"/>
  <c r="G208" i="1"/>
  <c r="G204" i="1"/>
  <c r="G96" i="1"/>
  <c r="G203" i="1"/>
  <c r="G157" i="1"/>
  <c r="B44" i="1"/>
  <c r="G4" i="1"/>
  <c r="B151" i="1"/>
  <c r="G209" i="1"/>
  <c r="G205" i="1"/>
  <c r="B94" i="1"/>
  <c r="B201" i="1"/>
  <c r="G91" i="1"/>
  <c r="G50" i="1"/>
  <c r="B154" i="1"/>
  <c r="G207" i="1"/>
  <c r="B47" i="1"/>
  <c r="B245" i="1"/>
  <c r="B198" i="1"/>
  <c r="B248" i="1"/>
  <c r="B91" i="1"/>
  <c r="G151" i="1" l="1"/>
  <c r="H151" i="1" s="1"/>
  <c r="C151" i="1"/>
  <c r="D151" i="1" s="1"/>
  <c r="C154" i="1"/>
  <c r="D154" i="1" s="1"/>
  <c r="H91" i="1"/>
  <c r="G44" i="1"/>
  <c r="H44" i="1" s="1"/>
  <c r="C201" i="1"/>
  <c r="D201" i="1" s="1"/>
  <c r="C248" i="1"/>
  <c r="D248" i="1" s="1"/>
  <c r="G245" i="1"/>
  <c r="H245" i="1" s="1"/>
  <c r="G198" i="1"/>
  <c r="H198" i="1" s="1"/>
  <c r="I198" i="1" s="1"/>
  <c r="C198" i="1"/>
  <c r="D198" i="1" s="1"/>
  <c r="B258" i="1"/>
  <c r="C47" i="1"/>
  <c r="D47" i="1" s="1"/>
  <c r="E47" i="1" s="1"/>
  <c r="F255" i="1"/>
  <c r="B255" i="1"/>
  <c r="C91" i="1"/>
  <c r="D91" i="1" s="1"/>
  <c r="C44" i="1"/>
  <c r="D44" i="1" s="1"/>
  <c r="E44" i="1" s="1"/>
  <c r="C245" i="1"/>
  <c r="D245" i="1" s="1"/>
  <c r="B252" i="1"/>
  <c r="C94" i="1"/>
  <c r="D94" i="1" s="1"/>
  <c r="F258" i="1"/>
  <c r="F252" i="1"/>
  <c r="I151" i="1" l="1"/>
  <c r="I91" i="1"/>
  <c r="E94" i="1"/>
  <c r="E151" i="1"/>
  <c r="E91" i="1"/>
  <c r="I245" i="1"/>
  <c r="E154" i="1"/>
  <c r="E245" i="1"/>
  <c r="E248" i="1"/>
  <c r="G255" i="1"/>
  <c r="H255" i="1" s="1"/>
  <c r="E201" i="1"/>
  <c r="E198" i="1"/>
  <c r="C258" i="1"/>
  <c r="D258" i="1" s="1"/>
  <c r="G258" i="1"/>
  <c r="H258" i="1" s="1"/>
  <c r="I44" i="1"/>
  <c r="C255" i="1"/>
  <c r="D255" i="1" s="1"/>
  <c r="C252" i="1"/>
  <c r="D252" i="1" s="1"/>
  <c r="G252" i="1"/>
  <c r="H252" i="1" s="1"/>
</calcChain>
</file>

<file path=xl/sharedStrings.xml><?xml version="1.0" encoding="utf-8"?>
<sst xmlns="http://schemas.openxmlformats.org/spreadsheetml/2006/main" count="290" uniqueCount="227">
  <si>
    <t>Total Senior Quality Points</t>
  </si>
  <si>
    <t>All Other Senior GPA</t>
  </si>
  <si>
    <t>Total Post-Bac Quality Points</t>
  </si>
  <si>
    <t>All Other Post-Bac GPA</t>
  </si>
  <si>
    <t>Transcript Grade</t>
  </si>
  <si>
    <t>A</t>
  </si>
  <si>
    <t>A-</t>
  </si>
  <si>
    <t>A+</t>
  </si>
  <si>
    <t>B+</t>
  </si>
  <si>
    <t>B</t>
  </si>
  <si>
    <t>B-</t>
  </si>
  <si>
    <t>C+</t>
  </si>
  <si>
    <t>C</t>
  </si>
  <si>
    <t>C-</t>
  </si>
  <si>
    <t>D+</t>
  </si>
  <si>
    <t>D</t>
  </si>
  <si>
    <t>D-</t>
  </si>
  <si>
    <t>F</t>
  </si>
  <si>
    <t>Enter Quarter Hours</t>
  </si>
  <si>
    <t>Total Semester Hours</t>
  </si>
  <si>
    <t>Total Freshman Quality Points</t>
  </si>
  <si>
    <t>Running Overall GPA</t>
  </si>
  <si>
    <t>BCPM Semester Hours</t>
  </si>
  <si>
    <t>BCPM Quality Hours</t>
  </si>
  <si>
    <t>All Other Hours</t>
  </si>
  <si>
    <t>All Other Quality Points</t>
  </si>
  <si>
    <t>Running All Other GPA</t>
  </si>
  <si>
    <t>Total Sophomore Quality Points</t>
  </si>
  <si>
    <t>Total Junior Quality Points</t>
  </si>
  <si>
    <t>All Other Junior GPA</t>
  </si>
  <si>
    <t>Credit Hours on Transcript</t>
  </si>
  <si>
    <t>Check box if Biology, Chemistry, Physics, or Math Class (BCPM)</t>
  </si>
  <si>
    <t>Post-Bac Classes                                (Enter Class Name and Catalog Number)</t>
  </si>
  <si>
    <t>Check box if class is based on the quarter system</t>
  </si>
  <si>
    <t>Quality Points</t>
  </si>
  <si>
    <t>Sophomore Year
Data</t>
  </si>
  <si>
    <t>Freshman Year
Data</t>
  </si>
  <si>
    <t>Junior Year
Data</t>
  </si>
  <si>
    <t>Senior Year
Data</t>
  </si>
  <si>
    <t>Post-Bac
Data</t>
  </si>
  <si>
    <t>Post-Bac
BCPM GPA</t>
  </si>
  <si>
    <t>Running
BCPM GPA</t>
  </si>
  <si>
    <t>Senior
BCPM GPA</t>
  </si>
  <si>
    <t>Junior
BCPM GPA</t>
  </si>
  <si>
    <t>Sophomore
BCPM GPA</t>
  </si>
  <si>
    <t>Freshman
BCPM GPA</t>
  </si>
  <si>
    <t>Hours</t>
  </si>
  <si>
    <t>BCPM AMCAS GPA</t>
  </si>
  <si>
    <t>Cummulative Undergrad Totals</t>
  </si>
  <si>
    <t>Undergrad and Post-Grad Totals</t>
  </si>
  <si>
    <t>Other Quality Points</t>
  </si>
  <si>
    <t>BCPM Quality Points</t>
  </si>
  <si>
    <t>AMCAS
GPA</t>
  </si>
  <si>
    <t>BCPM
AMCAS GPA</t>
  </si>
  <si>
    <t>OA
AMCAS GPA</t>
  </si>
  <si>
    <t>AO
AMCAS GPA</t>
  </si>
  <si>
    <t>BCPM
Hours</t>
  </si>
  <si>
    <t>Other
Hours</t>
  </si>
  <si>
    <t>Sophomore
OA GPA</t>
  </si>
  <si>
    <t>Running
OA GPA</t>
  </si>
  <si>
    <t>OA Quality Points</t>
  </si>
  <si>
    <t>OA Hours</t>
  </si>
  <si>
    <t>Freshman
OA GPA</t>
  </si>
  <si>
    <t>Junior Classes
(Enter Class Name and Catalog Number)</t>
  </si>
  <si>
    <t>Senior Classes
(Enter Class Name and Catalog Number)</t>
  </si>
  <si>
    <t>Freshman Classes
(Enter Class Name and Catalog Number)</t>
  </si>
  <si>
    <t>Sophomore Classes
(Enter Class Name and Catalog Number)</t>
  </si>
  <si>
    <t>READ THESE TIPS BEFORE FILLING OUT THE GPA CALCULATION GRID (which appears on the next tab within this Excel document)</t>
  </si>
  <si>
    <r>
      <t xml:space="preserve">1. Note that columns that are greyed-out will be calculated automatically for you. </t>
    </r>
    <r>
      <rPr>
        <b/>
        <sz val="12"/>
        <rFont val="Arial"/>
        <family val="2"/>
      </rPr>
      <t>Do not attempt to input data in greyed-out columns.</t>
    </r>
  </si>
  <si>
    <t>2. To get from one field to the next in the Excel grid, USE THE TAB KEY.</t>
  </si>
  <si>
    <t>3. DO NOT ENTER COURSES IN WHICH YOU EARNED a W, I, P/NP, NC, CLEP, Test/ AP Credits, etc. Only enter courses in which you earned a differentiated (A-F) grade.</t>
  </si>
  <si>
    <r>
      <t xml:space="preserve">4. When entering credits into the grid, be sure to enter courses and credits </t>
    </r>
    <r>
      <rPr>
        <i/>
        <sz val="12"/>
        <rFont val="Arial"/>
        <family val="2"/>
      </rPr>
      <t>as they appear on the transcript from the institution where you took the courses</t>
    </r>
    <r>
      <rPr>
        <sz val="12"/>
        <rFont val="Arial"/>
        <family val="2"/>
      </rPr>
      <t xml:space="preserve">. Leave colmun H unchecked if the credits were taken at an institution using the semester system (FIU is a semester system). This means you must have (unoffical) transcripts on hand from each institution attended when filling out the grid </t>
    </r>
  </si>
  <si>
    <t>5. Transfer credits taken at another institution and then transferred to FIU should be entered as they appear on the transcript of that institution (where you took the credits) - NOT as they appear on your FIU unofficial transcript.</t>
  </si>
  <si>
    <t>Anatomy</t>
  </si>
  <si>
    <t>Biochemistry</t>
  </si>
  <si>
    <t>Astronomy</t>
  </si>
  <si>
    <t>Applied Mathematics</t>
  </si>
  <si>
    <t>Biology</t>
  </si>
  <si>
    <t>Chemistry</t>
  </si>
  <si>
    <t>Physics</t>
  </si>
  <si>
    <t>Biostatistics</t>
  </si>
  <si>
    <t>Biophysics</t>
  </si>
  <si>
    <t>Physical Chemistry</t>
  </si>
  <si>
    <t>Mathematics</t>
  </si>
  <si>
    <t>Biotechnology</t>
  </si>
  <si>
    <t>Thermodynamics</t>
  </si>
  <si>
    <t>Statistics</t>
  </si>
  <si>
    <t>Botany</t>
  </si>
  <si>
    <t>Cell Biology</t>
  </si>
  <si>
    <t>Ecology</t>
  </si>
  <si>
    <t>Entomology</t>
  </si>
  <si>
    <t>Genetics</t>
  </si>
  <si>
    <t>Histology</t>
  </si>
  <si>
    <t>Immunology</t>
  </si>
  <si>
    <t>Microbiology</t>
  </si>
  <si>
    <t>Molecular Biology</t>
  </si>
  <si>
    <t>Neuroscience</t>
  </si>
  <si>
    <t>Physiology</t>
  </si>
  <si>
    <t>Zoology</t>
  </si>
  <si>
    <t>Anthropology</t>
  </si>
  <si>
    <t>Composition &amp; Rhetoric</t>
  </si>
  <si>
    <t>Economics</t>
  </si>
  <si>
    <t>Creative Writing</t>
  </si>
  <si>
    <t>Physician Assistant</t>
  </si>
  <si>
    <t>Family Studies</t>
  </si>
  <si>
    <t>Literature</t>
  </si>
  <si>
    <t>Public Health</t>
  </si>
  <si>
    <t>Psychology</t>
  </si>
  <si>
    <t>Art</t>
  </si>
  <si>
    <t>Sociology</t>
  </si>
  <si>
    <t>Art History</t>
  </si>
  <si>
    <t>Sports Medicine</t>
  </si>
  <si>
    <t>Accounting</t>
  </si>
  <si>
    <t>Dance</t>
  </si>
  <si>
    <t>Veterinary Medicine</t>
  </si>
  <si>
    <t>Finance</t>
  </si>
  <si>
    <t>Fine Arts</t>
  </si>
  <si>
    <t>Human Resource Studies</t>
  </si>
  <si>
    <t>Music</t>
  </si>
  <si>
    <t>Gender Studies</t>
  </si>
  <si>
    <t>Management</t>
  </si>
  <si>
    <t>Photography</t>
  </si>
  <si>
    <t>History</t>
  </si>
  <si>
    <t>Marketing</t>
  </si>
  <si>
    <t>Theatre</t>
  </si>
  <si>
    <t>Agriculture</t>
  </si>
  <si>
    <t>Organizational Studies</t>
  </si>
  <si>
    <t>American Sign Language</t>
  </si>
  <si>
    <t>Journalism</t>
  </si>
  <si>
    <t>Comparative Literature</t>
  </si>
  <si>
    <t>Forestry</t>
  </si>
  <si>
    <t>Linguistics</t>
  </si>
  <si>
    <t>Geography</t>
  </si>
  <si>
    <t>Computer Science</t>
  </si>
  <si>
    <t>Computer Engineering</t>
  </si>
  <si>
    <t>Government</t>
  </si>
  <si>
    <t>Horticulture</t>
  </si>
  <si>
    <t>Information Systems</t>
  </si>
  <si>
    <t>Landscape Architecture</t>
  </si>
  <si>
    <t>Telecommunications</t>
  </si>
  <si>
    <t>Law/Legal Studies</t>
  </si>
  <si>
    <t>Meteorology</t>
  </si>
  <si>
    <t>Political Science</t>
  </si>
  <si>
    <t>Natural Resources</t>
  </si>
  <si>
    <t>Oceanography</t>
  </si>
  <si>
    <t>Educational Administration</t>
  </si>
  <si>
    <t>Architecture</t>
  </si>
  <si>
    <t>Educational Policy</t>
  </si>
  <si>
    <t>Allied Health</t>
  </si>
  <si>
    <t>Library Science</t>
  </si>
  <si>
    <t>Health Education</t>
  </si>
  <si>
    <t>Chiropractic</t>
  </si>
  <si>
    <t>Military Science</t>
  </si>
  <si>
    <t>Human Development</t>
  </si>
  <si>
    <t>Dentistry</t>
  </si>
  <si>
    <t>Ethics</t>
  </si>
  <si>
    <t>Special Education</t>
  </si>
  <si>
    <t>Hospital Administration</t>
  </si>
  <si>
    <t>Logic</t>
  </si>
  <si>
    <t>Aerospace Engineering</t>
  </si>
  <si>
    <t>Kinesiology</t>
  </si>
  <si>
    <t>Philosophy</t>
  </si>
  <si>
    <t>Biomedical Engineering</t>
  </si>
  <si>
    <t>Nursing</t>
  </si>
  <si>
    <t>Religion</t>
  </si>
  <si>
    <t>Chemical Engineering</t>
  </si>
  <si>
    <t>Nutrition</t>
  </si>
  <si>
    <t>Theology</t>
  </si>
  <si>
    <t>Civil Engineering</t>
  </si>
  <si>
    <t>Occupational Therapy</t>
  </si>
  <si>
    <t>Afro-American Studies</t>
  </si>
  <si>
    <t>Electrical Engineering</t>
  </si>
  <si>
    <t>Optometry</t>
  </si>
  <si>
    <t>American Studies</t>
  </si>
  <si>
    <t>Osteopathy</t>
  </si>
  <si>
    <t>Nuclear Engineering</t>
  </si>
  <si>
    <t>BCPM Courses (Science)</t>
  </si>
  <si>
    <t>Biology (BIOL)</t>
  </si>
  <si>
    <t>Chemistry (CHEM)</t>
  </si>
  <si>
    <t>Toxicology</t>
  </si>
  <si>
    <t>Physics (PHYS)</t>
  </si>
  <si>
    <t>Mathematics (MATH)</t>
  </si>
  <si>
    <t>AO Courses (All Other)</t>
  </si>
  <si>
    <t>Behavioral &amp; Social Sciences (BESS)</t>
  </si>
  <si>
    <t>Business (BUSI)</t>
  </si>
  <si>
    <t>Communications (COMM)</t>
  </si>
  <si>
    <t>Media Production and Studies</t>
  </si>
  <si>
    <t>TV, Video, and Audio</t>
  </si>
  <si>
    <t>Computer Science &amp; Technology (COMP)</t>
  </si>
  <si>
    <t>Education (EDUC)</t>
  </si>
  <si>
    <t>Counseling and Personnel Services</t>
  </si>
  <si>
    <t>Curriculum and Instruction</t>
  </si>
  <si>
    <t>Physical Education (except sports courses)</t>
  </si>
  <si>
    <t>Engineering (ENGI)</t>
  </si>
  <si>
    <t>English Language &amp; Literature (ENGL)</t>
  </si>
  <si>
    <t>Fine Arts (ARTS)</t>
  </si>
  <si>
    <t>Foreign Languages, Linguistics, &amp; Literature (FLAN)</t>
  </si>
  <si>
    <t>Foreign Language(s) and Literature</t>
  </si>
  <si>
    <t>Government, Political Science, &amp; Law (GOVT)</t>
  </si>
  <si>
    <t>Criminology and Criminal Justice</t>
  </si>
  <si>
    <t>International Relations and Studies</t>
  </si>
  <si>
    <t>Public Affairs and Policy</t>
  </si>
  <si>
    <t>Urban Policy and Planning</t>
  </si>
  <si>
    <t>Health Sciences (HEAL)</t>
  </si>
  <si>
    <t>Hearing and Speech Sciences</t>
  </si>
  <si>
    <t>Pharmacology and Pharmacy</t>
  </si>
  <si>
    <t>History (HIST)</t>
  </si>
  <si>
    <t>Natural &amp; Physical Sciences (NPSC)</t>
  </si>
  <si>
    <t>Animal and Avian Sciences</t>
  </si>
  <si>
    <t>Environmental Science and Policy</t>
  </si>
  <si>
    <t>Other (OTHR)</t>
  </si>
  <si>
    <t>All courses that do not fit appropriately into another classification, as well as tennis, golf, aerobics, etc.</t>
  </si>
  <si>
    <t>Philosophy &amp; Religion (PHIL)</t>
  </si>
  <si>
    <t>Special Studies (SSTU)</t>
  </si>
  <si>
    <t>AMCAS® Course Classification Guide</t>
  </si>
  <si>
    <t xml:space="preserve"> GPA CALCULATOR</t>
  </si>
  <si>
    <t xml:space="preserve"> Weight Grade Point Conversion</t>
  </si>
  <si>
    <t xml:space="preserve"> Calculated Hours</t>
  </si>
  <si>
    <t xml:space="preserve"> Freshman GPA</t>
  </si>
  <si>
    <t>Weight Grade Point Conversion</t>
  </si>
  <si>
    <t>Calculated Hours</t>
  </si>
  <si>
    <t>Sophomore GPA</t>
  </si>
  <si>
    <t>Junior GPA</t>
  </si>
  <si>
    <t>Senior GPA</t>
  </si>
  <si>
    <t>Post-Bac GPA</t>
  </si>
  <si>
    <t>Calculate your GPA to match  your professional application. To be totally accurate enter every grade for all courses even if the class was repeated.</t>
  </si>
  <si>
    <t xml:space="preserve">6. AMCAS years begin with summer and end with spring. Courses taken in the summer should be entered with the next academic year.  For example, if you took a course in the first summer session of 2022, you should enter it as the 2022-2023 academic year with corresponding grade level.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</si>
</sst>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;;;"/>
    <numFmt numFmtId="166" formatCode="#,##0.00;;"/>
  </numFmts>
  <fonts count="25">
    <font>
      <sz val="11"/>
      <color theme="1"/>
      <name val="Calibri"/>
      <family val="2"/>
      <scheme val="minor"/>
    </font>
    <font>
      <sz val="9"/>
      <color indexed="8"/>
      <name val="Arial Unicode MS"/>
      <family val="2"/>
    </font>
    <font>
      <sz val="10"/>
      <color indexed="8"/>
      <name val="Arial Unicode MS"/>
      <family val="2"/>
    </font>
    <font>
      <b/>
      <sz val="10"/>
      <color indexed="8"/>
      <name val="Arial Unicode MS"/>
      <family val="2"/>
    </font>
    <font>
      <sz val="9"/>
      <color indexed="8"/>
      <name val="Arial Unicode MS"/>
      <family val="2"/>
    </font>
    <font>
      <b/>
      <sz val="9"/>
      <color indexed="8"/>
      <name val="Arial Unicode MS"/>
      <family val="2"/>
    </font>
    <font>
      <sz val="8"/>
      <name val="Verdana"/>
      <family val="2"/>
    </font>
    <font>
      <sz val="9"/>
      <color indexed="8"/>
      <name val="Calibri"/>
      <family val="2"/>
    </font>
    <font>
      <b/>
      <sz val="8"/>
      <color indexed="8"/>
      <name val="Arial Unicode MS"/>
      <family val="2"/>
    </font>
    <font>
      <sz val="9"/>
      <color theme="1"/>
      <name val="Calibri"/>
      <family val="2"/>
      <scheme val="minor"/>
    </font>
    <font>
      <b/>
      <sz val="8"/>
      <color theme="1"/>
      <name val="Arial Unicode MS"/>
      <family val="2"/>
    </font>
    <font>
      <sz val="9"/>
      <color theme="0"/>
      <name val="Calibri"/>
      <family val="2"/>
    </font>
    <font>
      <b/>
      <sz val="14"/>
      <color indexed="8"/>
      <name val="Arial Unicode MS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22355A"/>
      <name val="Arial"/>
      <family val="2"/>
    </font>
    <font>
      <u/>
      <sz val="12"/>
      <color rgb="FF005395"/>
      <name val="Arial"/>
      <family val="2"/>
    </font>
    <font>
      <b/>
      <sz val="12"/>
      <color rgb="FF22355A"/>
      <name val="Arial"/>
      <family val="2"/>
    </font>
    <font>
      <b/>
      <sz val="9"/>
      <color indexed="8"/>
      <name val="Arial Unicode MS"/>
    </font>
    <font>
      <sz val="9"/>
      <name val="Arial Unicode MS"/>
      <family val="2"/>
    </font>
    <font>
      <sz val="10"/>
      <name val="Arial Unicode MS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DF9D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 vertical="center" textRotation="90"/>
    </xf>
    <xf numFmtId="0" fontId="9" fillId="0" borderId="0" xfId="0" applyFont="1"/>
    <xf numFmtId="0" fontId="1" fillId="0" borderId="5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7" fillId="0" borderId="0" xfId="0" applyFont="1"/>
    <xf numFmtId="0" fontId="1" fillId="0" borderId="6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0" xfId="0" applyFont="1"/>
    <xf numFmtId="0" fontId="1" fillId="3" borderId="11" xfId="0" applyFont="1" applyFill="1" applyBorder="1" applyAlignment="1" applyProtection="1">
      <alignment horizontal="center" wrapText="1"/>
      <protection hidden="1"/>
    </xf>
    <xf numFmtId="0" fontId="1" fillId="3" borderId="5" xfId="0" applyFont="1" applyFill="1" applyBorder="1" applyAlignment="1" applyProtection="1">
      <alignment horizontal="center" wrapText="1"/>
      <protection hidden="1"/>
    </xf>
    <xf numFmtId="0" fontId="1" fillId="3" borderId="2" xfId="0" applyFont="1" applyFill="1" applyBorder="1" applyAlignment="1" applyProtection="1">
      <alignment horizontal="center" wrapText="1"/>
      <protection hidden="1"/>
    </xf>
    <xf numFmtId="0" fontId="1" fillId="4" borderId="11" xfId="0" applyFont="1" applyFill="1" applyBorder="1" applyAlignment="1" applyProtection="1">
      <alignment horizontal="center" wrapText="1"/>
      <protection hidden="1"/>
    </xf>
    <xf numFmtId="0" fontId="1" fillId="4" borderId="5" xfId="0" applyFont="1" applyFill="1" applyBorder="1" applyAlignment="1" applyProtection="1">
      <alignment horizontal="center" wrapText="1"/>
      <protection hidden="1"/>
    </xf>
    <xf numFmtId="0" fontId="1" fillId="4" borderId="2" xfId="0" applyFont="1" applyFill="1" applyBorder="1" applyAlignment="1" applyProtection="1">
      <alignment horizontal="center" wrapText="1"/>
      <protection hidden="1"/>
    </xf>
    <xf numFmtId="0" fontId="1" fillId="2" borderId="12" xfId="0" applyFont="1" applyFill="1" applyBorder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2" fillId="5" borderId="0" xfId="0" applyFont="1" applyFill="1"/>
    <xf numFmtId="0" fontId="0" fillId="5" borderId="0" xfId="0" applyFill="1"/>
    <xf numFmtId="0" fontId="3" fillId="2" borderId="0" xfId="0" applyFont="1" applyFill="1" applyAlignment="1">
      <alignment vertical="center" textRotation="9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hidden="1"/>
    </xf>
    <xf numFmtId="165" fontId="1" fillId="6" borderId="5" xfId="0" applyNumberFormat="1" applyFont="1" applyFill="1" applyBorder="1" applyAlignment="1" applyProtection="1">
      <alignment horizontal="center"/>
      <protection hidden="1"/>
    </xf>
    <xf numFmtId="165" fontId="1" fillId="6" borderId="6" xfId="0" applyNumberFormat="1" applyFont="1" applyFill="1" applyBorder="1" applyAlignment="1" applyProtection="1">
      <alignment horizontal="center"/>
      <protection hidden="1"/>
    </xf>
    <xf numFmtId="165" fontId="1" fillId="2" borderId="4" xfId="0" applyNumberFormat="1" applyFont="1" applyFill="1" applyBorder="1" applyAlignment="1" applyProtection="1">
      <alignment horizontal="center"/>
      <protection hidden="1"/>
    </xf>
    <xf numFmtId="165" fontId="1" fillId="2" borderId="12" xfId="0" applyNumberFormat="1" applyFont="1" applyFill="1" applyBorder="1" applyAlignment="1" applyProtection="1">
      <alignment horizontal="center"/>
      <protection hidden="1"/>
    </xf>
    <xf numFmtId="165" fontId="1" fillId="2" borderId="7" xfId="0" applyNumberFormat="1" applyFont="1" applyFill="1" applyBorder="1" applyAlignment="1" applyProtection="1">
      <alignment horizontal="center"/>
      <protection hidden="1"/>
    </xf>
    <xf numFmtId="166" fontId="1" fillId="2" borderId="7" xfId="0" applyNumberFormat="1" applyFont="1" applyFill="1" applyBorder="1" applyAlignment="1" applyProtection="1">
      <alignment horizontal="center"/>
      <protection hidden="1"/>
    </xf>
    <xf numFmtId="166" fontId="1" fillId="2" borderId="4" xfId="0" applyNumberFormat="1" applyFont="1" applyFill="1" applyBorder="1" applyAlignment="1" applyProtection="1">
      <alignment horizontal="center"/>
      <protection hidden="1"/>
    </xf>
    <xf numFmtId="166" fontId="1" fillId="2" borderId="12" xfId="0" applyNumberFormat="1" applyFont="1" applyFill="1" applyBorder="1" applyAlignment="1" applyProtection="1">
      <alignment horizontal="center"/>
      <protection hidden="1"/>
    </xf>
    <xf numFmtId="166" fontId="1" fillId="2" borderId="0" xfId="0" applyNumberFormat="1" applyFont="1" applyFill="1" applyAlignment="1" applyProtection="1">
      <alignment horizontal="center"/>
      <protection hidden="1"/>
    </xf>
    <xf numFmtId="2" fontId="1" fillId="2" borderId="29" xfId="0" applyNumberFormat="1" applyFont="1" applyFill="1" applyBorder="1" applyAlignment="1" applyProtection="1">
      <alignment horizontal="center"/>
      <protection hidden="1"/>
    </xf>
    <xf numFmtId="0" fontId="3" fillId="2" borderId="0" xfId="0" applyFont="1" applyFill="1" applyAlignment="1" applyProtection="1">
      <alignment vertical="center" textRotation="90"/>
      <protection hidden="1"/>
    </xf>
    <xf numFmtId="0" fontId="4" fillId="5" borderId="33" xfId="0" applyFont="1" applyFill="1" applyBorder="1" applyAlignment="1" applyProtection="1">
      <alignment horizontal="center"/>
      <protection hidden="1"/>
    </xf>
    <xf numFmtId="0" fontId="4" fillId="5" borderId="0" xfId="0" applyFont="1" applyFill="1" applyAlignment="1" applyProtection="1">
      <alignment horizontal="center"/>
      <protection hidden="1"/>
    </xf>
    <xf numFmtId="0" fontId="4" fillId="5" borderId="33" xfId="0" applyFont="1" applyFill="1" applyBorder="1" applyAlignment="1" applyProtection="1">
      <alignment horizontal="left"/>
      <protection hidden="1"/>
    </xf>
    <xf numFmtId="0" fontId="4" fillId="5" borderId="18" xfId="0" applyFont="1" applyFill="1" applyBorder="1" applyAlignment="1" applyProtection="1">
      <alignment horizontal="left"/>
      <protection hidden="1"/>
    </xf>
    <xf numFmtId="0" fontId="4" fillId="5" borderId="33" xfId="0" applyFont="1" applyFill="1" applyBorder="1" applyAlignment="1" applyProtection="1">
      <alignment horizontal="center" wrapText="1"/>
      <protection hidden="1"/>
    </xf>
    <xf numFmtId="0" fontId="5" fillId="5" borderId="0" xfId="0" applyFont="1" applyFill="1" applyAlignment="1" applyProtection="1">
      <alignment horizontal="center" wrapText="1"/>
      <protection hidden="1"/>
    </xf>
    <xf numFmtId="0" fontId="5" fillId="5" borderId="18" xfId="0" applyFont="1" applyFill="1" applyBorder="1" applyAlignment="1" applyProtection="1">
      <alignment horizontal="center" wrapText="1"/>
      <protection hidden="1"/>
    </xf>
    <xf numFmtId="0" fontId="4" fillId="5" borderId="27" xfId="0" applyFont="1" applyFill="1" applyBorder="1" applyAlignment="1" applyProtection="1">
      <alignment horizontal="center" wrapText="1"/>
      <protection hidden="1"/>
    </xf>
    <xf numFmtId="0" fontId="4" fillId="5" borderId="28" xfId="0" applyFont="1" applyFill="1" applyBorder="1" applyAlignment="1" applyProtection="1">
      <alignment horizontal="center"/>
      <protection hidden="1"/>
    </xf>
    <xf numFmtId="0" fontId="11" fillId="2" borderId="0" xfId="0" applyFont="1" applyFill="1"/>
    <xf numFmtId="164" fontId="11" fillId="2" borderId="0" xfId="0" applyNumberFormat="1" applyFont="1" applyFill="1" applyAlignment="1">
      <alignment horizontal="left" vertical="top"/>
    </xf>
    <xf numFmtId="164" fontId="11" fillId="2" borderId="0" xfId="0" applyNumberFormat="1" applyFont="1" applyFill="1"/>
    <xf numFmtId="0" fontId="11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/>
    </xf>
    <xf numFmtId="0" fontId="14" fillId="0" borderId="17" xfId="0" applyFont="1" applyBorder="1" applyAlignment="1">
      <alignment vertical="center"/>
    </xf>
    <xf numFmtId="0" fontId="14" fillId="0" borderId="17" xfId="0" applyFont="1" applyBorder="1" applyAlignment="1">
      <alignment vertical="center" wrapText="1"/>
    </xf>
    <xf numFmtId="0" fontId="13" fillId="8" borderId="1" xfId="0" applyFont="1" applyFill="1" applyBorder="1"/>
    <xf numFmtId="0" fontId="17" fillId="0" borderId="0" xfId="0" applyFont="1"/>
    <xf numFmtId="0" fontId="21" fillId="6" borderId="0" xfId="0" applyFont="1" applyFill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1" fillId="12" borderId="11" xfId="0" applyFont="1" applyFill="1" applyBorder="1" applyAlignment="1" applyProtection="1">
      <alignment horizontal="center" wrapText="1"/>
      <protection hidden="1"/>
    </xf>
    <xf numFmtId="0" fontId="1" fillId="12" borderId="5" xfId="0" applyFont="1" applyFill="1" applyBorder="1" applyAlignment="1" applyProtection="1">
      <alignment horizontal="center" wrapText="1"/>
      <protection hidden="1"/>
    </xf>
    <xf numFmtId="0" fontId="1" fillId="12" borderId="2" xfId="0" applyFont="1" applyFill="1" applyBorder="1" applyAlignment="1" applyProtection="1">
      <alignment horizontal="center" wrapText="1"/>
      <protection hidden="1"/>
    </xf>
    <xf numFmtId="0" fontId="8" fillId="13" borderId="31" xfId="0" applyFont="1" applyFill="1" applyBorder="1" applyAlignment="1" applyProtection="1">
      <alignment horizontal="center" wrapText="1"/>
      <protection hidden="1"/>
    </xf>
    <xf numFmtId="0" fontId="8" fillId="13" borderId="30" xfId="0" applyFont="1" applyFill="1" applyBorder="1" applyAlignment="1" applyProtection="1">
      <alignment horizontal="center" wrapText="1"/>
      <protection hidden="1"/>
    </xf>
    <xf numFmtId="0" fontId="8" fillId="13" borderId="32" xfId="0" applyFont="1" applyFill="1" applyBorder="1" applyAlignment="1" applyProtection="1">
      <alignment horizontal="center" wrapText="1"/>
      <protection hidden="1"/>
    </xf>
    <xf numFmtId="0" fontId="8" fillId="14" borderId="33" xfId="0" applyFont="1" applyFill="1" applyBorder="1" applyAlignment="1" applyProtection="1">
      <alignment horizontal="center" wrapText="1"/>
      <protection hidden="1"/>
    </xf>
    <xf numFmtId="0" fontId="8" fillId="14" borderId="0" xfId="0" applyFont="1" applyFill="1" applyAlignment="1" applyProtection="1">
      <alignment horizontal="center" wrapText="1"/>
      <protection hidden="1"/>
    </xf>
    <xf numFmtId="0" fontId="8" fillId="14" borderId="18" xfId="0" applyFont="1" applyFill="1" applyBorder="1" applyAlignment="1" applyProtection="1">
      <alignment horizontal="center" wrapText="1"/>
      <protection hidden="1"/>
    </xf>
    <xf numFmtId="0" fontId="8" fillId="15" borderId="33" xfId="0" applyFont="1" applyFill="1" applyBorder="1" applyAlignment="1" applyProtection="1">
      <alignment horizontal="center" wrapText="1"/>
      <protection hidden="1"/>
    </xf>
    <xf numFmtId="0" fontId="8" fillId="15" borderId="0" xfId="0" applyFont="1" applyFill="1" applyAlignment="1" applyProtection="1">
      <alignment horizontal="center" wrapText="1"/>
      <protection hidden="1"/>
    </xf>
    <xf numFmtId="0" fontId="8" fillId="15" borderId="18" xfId="0" applyFont="1" applyFill="1" applyBorder="1" applyAlignment="1" applyProtection="1">
      <alignment horizontal="center" wrapText="1"/>
      <protection hidden="1"/>
    </xf>
    <xf numFmtId="0" fontId="8" fillId="6" borderId="31" xfId="0" applyFont="1" applyFill="1" applyBorder="1" applyAlignment="1" applyProtection="1">
      <alignment horizontal="center" wrapText="1"/>
      <protection hidden="1"/>
    </xf>
    <xf numFmtId="0" fontId="10" fillId="6" borderId="30" xfId="0" applyFont="1" applyFill="1" applyBorder="1" applyAlignment="1" applyProtection="1">
      <alignment horizontal="center" wrapText="1"/>
      <protection hidden="1"/>
    </xf>
    <xf numFmtId="0" fontId="10" fillId="6" borderId="32" xfId="0" applyFont="1" applyFill="1" applyBorder="1" applyAlignment="1" applyProtection="1">
      <alignment horizontal="center" wrapText="1"/>
      <protection hidden="1"/>
    </xf>
    <xf numFmtId="0" fontId="8" fillId="7" borderId="33" xfId="0" applyFont="1" applyFill="1" applyBorder="1" applyAlignment="1" applyProtection="1">
      <alignment horizontal="center" wrapText="1"/>
      <protection hidden="1"/>
    </xf>
    <xf numFmtId="0" fontId="10" fillId="7" borderId="0" xfId="0" applyFont="1" applyFill="1" applyAlignment="1" applyProtection="1">
      <alignment horizontal="center" wrapText="1"/>
      <protection hidden="1"/>
    </xf>
    <xf numFmtId="0" fontId="10" fillId="7" borderId="18" xfId="0" applyFont="1" applyFill="1" applyBorder="1" applyAlignment="1" applyProtection="1">
      <alignment horizontal="center" wrapText="1"/>
      <protection hidden="1"/>
    </xf>
    <xf numFmtId="0" fontId="8" fillId="16" borderId="33" xfId="0" applyFont="1" applyFill="1" applyBorder="1" applyAlignment="1" applyProtection="1">
      <alignment horizontal="center" wrapText="1"/>
      <protection hidden="1"/>
    </xf>
    <xf numFmtId="0" fontId="10" fillId="16" borderId="0" xfId="0" applyFont="1" applyFill="1" applyAlignment="1" applyProtection="1">
      <alignment horizontal="center" wrapText="1"/>
      <protection hidden="1"/>
    </xf>
    <xf numFmtId="0" fontId="10" fillId="16" borderId="18" xfId="0" applyFont="1" applyFill="1" applyBorder="1" applyAlignment="1" applyProtection="1">
      <alignment horizontal="center" wrapText="1"/>
      <protection hidden="1"/>
    </xf>
    <xf numFmtId="0" fontId="18" fillId="0" borderId="0" xfId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9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5" xfId="0" applyFont="1" applyBorder="1" applyProtection="1"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23" fillId="0" borderId="6" xfId="0" applyFont="1" applyBorder="1" applyProtection="1"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23" fillId="0" borderId="7" xfId="0" applyFont="1" applyBorder="1" applyProtection="1"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23" fillId="0" borderId="2" xfId="0" applyFont="1" applyBorder="1" applyProtection="1"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23" fillId="0" borderId="3" xfId="0" applyFont="1" applyBorder="1" applyProtection="1"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23" fillId="0" borderId="4" xfId="0" applyFont="1" applyBorder="1" applyProtection="1"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0" borderId="5" xfId="0" applyFont="1" applyBorder="1" applyProtection="1"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0" borderId="2" xfId="0" applyFont="1" applyBorder="1" applyProtection="1"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0" borderId="6" xfId="0" applyFont="1" applyBorder="1" applyProtection="1"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0" borderId="3" xfId="0" applyFont="1" applyBorder="1" applyProtection="1"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0" borderId="7" xfId="0" applyFont="1" applyBorder="1" applyProtection="1"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0" borderId="4" xfId="0" applyFont="1" applyBorder="1" applyProtection="1"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34" xfId="0" applyFont="1" applyBorder="1" applyAlignment="1" applyProtection="1">
      <alignment horizontal="center"/>
      <protection locked="0"/>
    </xf>
    <xf numFmtId="0" fontId="23" fillId="0" borderId="16" xfId="0" applyFont="1" applyBorder="1" applyProtection="1"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23" fillId="0" borderId="35" xfId="0" applyFont="1" applyBorder="1" applyProtection="1"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3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0" borderId="20" xfId="0" applyFont="1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center" textRotation="90"/>
    </xf>
    <xf numFmtId="0" fontId="1" fillId="0" borderId="15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5" borderId="20" xfId="0" applyFont="1" applyFill="1" applyBorder="1" applyProtection="1">
      <protection locked="0"/>
    </xf>
    <xf numFmtId="0" fontId="1" fillId="5" borderId="15" xfId="0" applyFont="1" applyFill="1" applyBorder="1" applyProtection="1">
      <protection locked="0"/>
    </xf>
    <xf numFmtId="0" fontId="22" fillId="11" borderId="21" xfId="0" applyFont="1" applyFill="1" applyBorder="1" applyAlignment="1">
      <alignment horizontal="center" vertical="center" wrapText="1"/>
    </xf>
    <xf numFmtId="0" fontId="22" fillId="11" borderId="22" xfId="0" applyFont="1" applyFill="1" applyBorder="1" applyAlignment="1">
      <alignment horizontal="center" vertical="center" wrapText="1"/>
    </xf>
    <xf numFmtId="0" fontId="1" fillId="0" borderId="23" xfId="0" applyFont="1" applyBorder="1" applyProtection="1">
      <protection locked="0"/>
    </xf>
    <xf numFmtId="0" fontId="1" fillId="0" borderId="20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0" fillId="0" borderId="0" xfId="0"/>
    <xf numFmtId="0" fontId="1" fillId="0" borderId="19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1" fillId="11" borderId="21" xfId="0" applyFont="1" applyFill="1" applyBorder="1" applyAlignment="1">
      <alignment horizontal="center" vertical="center" wrapText="1"/>
    </xf>
    <xf numFmtId="0" fontId="1" fillId="11" borderId="22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/>
      <protection locked="0"/>
    </xf>
    <xf numFmtId="0" fontId="3" fillId="2" borderId="2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27" xfId="0" applyFont="1" applyBorder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22" fillId="10" borderId="21" xfId="0" applyFont="1" applyFill="1" applyBorder="1" applyAlignment="1">
      <alignment horizontal="center" vertical="center" wrapText="1"/>
    </xf>
    <xf numFmtId="0" fontId="22" fillId="10" borderId="22" xfId="0" applyFont="1" applyFill="1" applyBorder="1" applyAlignment="1">
      <alignment horizontal="center" vertical="center" wrapText="1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2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DF9DF"/>
      <color rgb="FFDDDD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Unicode MS"/>
                <a:ea typeface="Arial Unicode MS"/>
                <a:cs typeface="Arial Unicode MS"/>
              </a:defRPr>
            </a:pPr>
            <a:r>
              <a:rPr lang="en-US"/>
              <a:t>Running GPA Trend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Overall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Freshman GPA</c:v>
              </c:pt>
              <c:pt idx="1">
                <c:v>Sophomore GPA</c:v>
              </c:pt>
              <c:pt idx="2">
                <c:v>Junior GPA</c:v>
              </c:pt>
              <c:pt idx="3">
                <c:v>Senior GPA</c:v>
              </c:pt>
              <c:pt idx="4">
                <c:v>Post-Bac GPA</c:v>
              </c:pt>
            </c:strLit>
          </c:cat>
          <c:val>
            <c:numRef>
              <c:f>(Calculator!$E$44,Calculator!$E$91,Calculator!$E$151,Calculator!$E$198,Calculator!$E$245)</c:f>
              <c:numCache>
                <c:formatCode>#,##0.00;;;</c:formatCode>
                <c:ptCount val="5"/>
                <c:pt idx="0">
                  <c:v>#N/A</c:v>
                </c:pt>
                <c:pt idx="1">
                  <c:v>#N/A</c:v>
                </c:pt>
                <c:pt idx="2" formatCode="#,##0.00;;">
                  <c:v>#N/A</c:v>
                </c:pt>
                <c:pt idx="3">
                  <c:v>#N/A</c:v>
                </c:pt>
                <c:pt idx="4" formatCode="#,##0.00;;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D12-4F63-90E0-067240408515}"/>
            </c:ext>
          </c:extLst>
        </c:ser>
        <c:ser>
          <c:idx val="1"/>
          <c:order val="1"/>
          <c:tx>
            <c:v>BCPM</c:v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dLbls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Freshman GPA</c:v>
              </c:pt>
              <c:pt idx="1">
                <c:v>Sophomore GPA</c:v>
              </c:pt>
              <c:pt idx="2">
                <c:v>Junior GPA</c:v>
              </c:pt>
              <c:pt idx="3">
                <c:v>Senior GPA</c:v>
              </c:pt>
              <c:pt idx="4">
                <c:v>Post-Bac GPA</c:v>
              </c:pt>
            </c:strLit>
          </c:cat>
          <c:val>
            <c:numRef>
              <c:f>(Calculator!$H$44,Calculator!$H$91,Calculator!$H$151,Calculator!$H$198,Calculator!$H$245)</c:f>
              <c:numCache>
                <c:formatCode>#,##0.00;;;</c:formatCode>
                <c:ptCount val="5"/>
                <c:pt idx="0">
                  <c:v>0</c:v>
                </c:pt>
                <c:pt idx="1">
                  <c:v>#N/A</c:v>
                </c:pt>
                <c:pt idx="2" formatCode="#,##0.00;;">
                  <c:v>#N/A</c:v>
                </c:pt>
                <c:pt idx="3">
                  <c:v>#N/A</c:v>
                </c:pt>
                <c:pt idx="4" formatCode="#,##0.00;;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D12-4F63-90E0-067240408515}"/>
            </c:ext>
          </c:extLst>
        </c:ser>
        <c:ser>
          <c:idx val="2"/>
          <c:order val="2"/>
          <c:tx>
            <c:v>Other</c:v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Freshman GPA</c:v>
              </c:pt>
              <c:pt idx="1">
                <c:v>Sophomore GPA</c:v>
              </c:pt>
              <c:pt idx="2">
                <c:v>Junior GPA</c:v>
              </c:pt>
              <c:pt idx="3">
                <c:v>Senior GPA</c:v>
              </c:pt>
              <c:pt idx="4">
                <c:v>Post-Bac GPA</c:v>
              </c:pt>
            </c:strLit>
          </c:cat>
          <c:val>
            <c:numRef>
              <c:f>(Calculator!$D$47,Calculator!$D$94,Calculator!$D$154,Calculator!$D$201,Calculator!$D$248)</c:f>
              <c:numCache>
                <c:formatCode>#,##0.00;;;</c:formatCode>
                <c:ptCount val="5"/>
                <c:pt idx="0">
                  <c:v>#N/A</c:v>
                </c:pt>
                <c:pt idx="1">
                  <c:v>#N/A</c:v>
                </c:pt>
                <c:pt idx="2" formatCode="#,##0.00;;">
                  <c:v>#N/A</c:v>
                </c:pt>
                <c:pt idx="3">
                  <c:v>#N/A</c:v>
                </c:pt>
                <c:pt idx="4" formatCode="#,##0.00;;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D12-4F63-90E0-067240408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8244184"/>
        <c:axId val="1"/>
      </c:lineChart>
      <c:catAx>
        <c:axId val="698244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Unicode MS"/>
                <a:ea typeface="Arial Unicode MS"/>
                <a:cs typeface="Arial Unicode M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.0999999999999996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Unicode MS"/>
                <a:ea typeface="Arial Unicode MS"/>
                <a:cs typeface="Arial Unicode MS"/>
              </a:defRPr>
            </a:pPr>
            <a:endParaRPr lang="en-US"/>
          </a:p>
        </c:txPr>
        <c:crossAx val="698244184"/>
        <c:crosses val="autoZero"/>
        <c:crossBetween val="between"/>
        <c:majorUnit val="1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t"/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122959</xdr:colOff>
      <xdr:row>260</xdr:row>
      <xdr:rowOff>0</xdr:rowOff>
    </xdr:from>
    <xdr:to>
      <xdr:col>8</xdr:col>
      <xdr:colOff>1002722</xdr:colOff>
      <xdr:row>276</xdr:row>
      <xdr:rowOff>9525</xdr:rowOff>
    </xdr:to>
    <xdr:graphicFrame macro="">
      <xdr:nvGraphicFramePr>
        <xdr:cNvPr id="335986" name="Chart 416">
          <a:extLst>
            <a:ext uri="{FF2B5EF4-FFF2-40B4-BE49-F238E27FC236}">
              <a16:creationId xmlns:a16="http://schemas.microsoft.com/office/drawing/2014/main" id="{00000000-0008-0000-0200-00007220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udents-residents.aamc.org/applying-medical-school-amcas/amcas-course-classification-guide" TargetMode="External"/><Relationship Id="rId13" Type="http://schemas.openxmlformats.org/officeDocument/2006/relationships/hyperlink" Target="https://students-residents.aamc.org/applying-medical-school-amcas/amcas-course-classification-guide" TargetMode="External"/><Relationship Id="rId3" Type="http://schemas.openxmlformats.org/officeDocument/2006/relationships/hyperlink" Target="https://students-residents.aamc.org/applying-medical-school-amcas/amcas-course-classification-guide" TargetMode="External"/><Relationship Id="rId7" Type="http://schemas.openxmlformats.org/officeDocument/2006/relationships/hyperlink" Target="https://students-residents.aamc.org/applying-medical-school-amcas/amcas-course-classification-guide" TargetMode="External"/><Relationship Id="rId12" Type="http://schemas.openxmlformats.org/officeDocument/2006/relationships/hyperlink" Target="https://students-residents.aamc.org/applying-medical-school-amcas/amcas-course-classification-guide" TargetMode="External"/><Relationship Id="rId17" Type="http://schemas.openxmlformats.org/officeDocument/2006/relationships/hyperlink" Target="https://students-residents.aamc.org/applying-medical-school-amcas/amcas-course-classification-guide" TargetMode="External"/><Relationship Id="rId2" Type="http://schemas.openxmlformats.org/officeDocument/2006/relationships/hyperlink" Target="https://students-residents.aamc.org/applying-medical-school-amcas/amcas-course-classification-guide" TargetMode="External"/><Relationship Id="rId16" Type="http://schemas.openxmlformats.org/officeDocument/2006/relationships/hyperlink" Target="https://students-residents.aamc.org/applying-medical-school-amcas/amcas-course-classification-guide" TargetMode="External"/><Relationship Id="rId1" Type="http://schemas.openxmlformats.org/officeDocument/2006/relationships/hyperlink" Target="https://students-residents.aamc.org/applying-medical-school-amcas/amcas-course-classification-guide" TargetMode="External"/><Relationship Id="rId6" Type="http://schemas.openxmlformats.org/officeDocument/2006/relationships/hyperlink" Target="https://students-residents.aamc.org/applying-medical-school-amcas/amcas-course-classification-guide" TargetMode="External"/><Relationship Id="rId11" Type="http://schemas.openxmlformats.org/officeDocument/2006/relationships/hyperlink" Target="https://students-residents.aamc.org/applying-medical-school-amcas/amcas-course-classification-guide" TargetMode="External"/><Relationship Id="rId5" Type="http://schemas.openxmlformats.org/officeDocument/2006/relationships/hyperlink" Target="https://students-residents.aamc.org/applying-medical-school-amcas/amcas-course-classification-guide" TargetMode="External"/><Relationship Id="rId15" Type="http://schemas.openxmlformats.org/officeDocument/2006/relationships/hyperlink" Target="https://students-residents.aamc.org/applying-medical-school-amcas/amcas-course-classification-guide" TargetMode="External"/><Relationship Id="rId10" Type="http://schemas.openxmlformats.org/officeDocument/2006/relationships/hyperlink" Target="https://students-residents.aamc.org/applying-medical-school-amcas/amcas-course-classification-guide" TargetMode="External"/><Relationship Id="rId4" Type="http://schemas.openxmlformats.org/officeDocument/2006/relationships/hyperlink" Target="https://students-residents.aamc.org/applying-medical-school-amcas/amcas-course-classification-guide" TargetMode="External"/><Relationship Id="rId9" Type="http://schemas.openxmlformats.org/officeDocument/2006/relationships/hyperlink" Target="https://students-residents.aamc.org/applying-medical-school-amcas/amcas-course-classification-guide" TargetMode="External"/><Relationship Id="rId14" Type="http://schemas.openxmlformats.org/officeDocument/2006/relationships/hyperlink" Target="https://students-residents.aamc.org/applying-medical-school-amcas/amcas-course-classification-guid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716A-AA68-45E2-9D29-2C913604BB53}">
  <dimension ref="A1:A7"/>
  <sheetViews>
    <sheetView workbookViewId="0">
      <selection activeCell="A10" sqref="A10"/>
    </sheetView>
  </sheetViews>
  <sheetFormatPr defaultRowHeight="14.5"/>
  <cols>
    <col min="1" max="1" width="133" customWidth="1"/>
  </cols>
  <sheetData>
    <row r="1" spans="1:1" ht="15.5">
      <c r="A1" s="56" t="s">
        <v>67</v>
      </c>
    </row>
    <row r="2" spans="1:1" ht="30.65" customHeight="1">
      <c r="A2" s="54" t="s">
        <v>68</v>
      </c>
    </row>
    <row r="3" spans="1:1" ht="30" customHeight="1">
      <c r="A3" s="54" t="s">
        <v>69</v>
      </c>
    </row>
    <row r="4" spans="1:1" ht="31">
      <c r="A4" s="55" t="s">
        <v>70</v>
      </c>
    </row>
    <row r="5" spans="1:1" ht="46.5">
      <c r="A5" s="55" t="s">
        <v>71</v>
      </c>
    </row>
    <row r="6" spans="1:1" ht="31">
      <c r="A6" s="55" t="s">
        <v>72</v>
      </c>
    </row>
    <row r="7" spans="1:1" ht="46.5">
      <c r="A7" s="55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1524B-9A27-4E9D-9699-C442085C0F5E}">
  <dimension ref="A1:A163"/>
  <sheetViews>
    <sheetView workbookViewId="0">
      <selection activeCell="B2" sqref="B2"/>
    </sheetView>
  </sheetViews>
  <sheetFormatPr defaultColWidth="8.81640625" defaultRowHeight="15.5"/>
  <cols>
    <col min="1" max="1" width="53.26953125" style="90" customWidth="1"/>
    <col min="2" max="16384" width="8.81640625" style="57"/>
  </cols>
  <sheetData>
    <row r="1" spans="1:1" ht="33" customHeight="1">
      <c r="A1" s="88" t="s">
        <v>214</v>
      </c>
    </row>
    <row r="3" spans="1:1" ht="23.5" customHeight="1">
      <c r="A3" s="58" t="s">
        <v>176</v>
      </c>
    </row>
    <row r="4" spans="1:1">
      <c r="A4" s="86" t="s">
        <v>177</v>
      </c>
    </row>
    <row r="5" spans="1:1">
      <c r="A5" s="87" t="s">
        <v>73</v>
      </c>
    </row>
    <row r="6" spans="1:1">
      <c r="A6" s="87" t="s">
        <v>77</v>
      </c>
    </row>
    <row r="7" spans="1:1">
      <c r="A7" s="87" t="s">
        <v>81</v>
      </c>
    </row>
    <row r="8" spans="1:1">
      <c r="A8" s="87" t="s">
        <v>84</v>
      </c>
    </row>
    <row r="9" spans="1:1">
      <c r="A9" s="87" t="s">
        <v>87</v>
      </c>
    </row>
    <row r="10" spans="1:1">
      <c r="A10" s="87" t="s">
        <v>88</v>
      </c>
    </row>
    <row r="11" spans="1:1">
      <c r="A11" s="87" t="s">
        <v>89</v>
      </c>
    </row>
    <row r="12" spans="1:1">
      <c r="A12" s="87" t="s">
        <v>90</v>
      </c>
    </row>
    <row r="13" spans="1:1">
      <c r="A13" s="87" t="s">
        <v>91</v>
      </c>
    </row>
    <row r="14" spans="1:1">
      <c r="A14" s="87" t="s">
        <v>92</v>
      </c>
    </row>
    <row r="15" spans="1:1">
      <c r="A15" s="87" t="s">
        <v>93</v>
      </c>
    </row>
    <row r="16" spans="1:1">
      <c r="A16" s="87" t="s">
        <v>94</v>
      </c>
    </row>
    <row r="17" spans="1:1">
      <c r="A17" s="87" t="s">
        <v>95</v>
      </c>
    </row>
    <row r="18" spans="1:1">
      <c r="A18" s="87" t="s">
        <v>96</v>
      </c>
    </row>
    <row r="19" spans="1:1">
      <c r="A19" s="87" t="s">
        <v>97</v>
      </c>
    </row>
    <row r="20" spans="1:1">
      <c r="A20" s="87" t="s">
        <v>98</v>
      </c>
    </row>
    <row r="21" spans="1:1">
      <c r="A21" s="87"/>
    </row>
    <row r="22" spans="1:1">
      <c r="A22" s="86" t="s">
        <v>178</v>
      </c>
    </row>
    <row r="23" spans="1:1">
      <c r="A23" s="87" t="s">
        <v>74</v>
      </c>
    </row>
    <row r="24" spans="1:1">
      <c r="A24" s="87" t="s">
        <v>78</v>
      </c>
    </row>
    <row r="25" spans="1:1">
      <c r="A25" s="87" t="s">
        <v>82</v>
      </c>
    </row>
    <row r="26" spans="1:1">
      <c r="A26" s="87" t="s">
        <v>85</v>
      </c>
    </row>
    <row r="27" spans="1:1">
      <c r="A27" s="87" t="s">
        <v>179</v>
      </c>
    </row>
    <row r="28" spans="1:1">
      <c r="A28" s="87"/>
    </row>
    <row r="29" spans="1:1">
      <c r="A29" s="86" t="s">
        <v>180</v>
      </c>
    </row>
    <row r="30" spans="1:1">
      <c r="A30" s="87" t="s">
        <v>75</v>
      </c>
    </row>
    <row r="31" spans="1:1">
      <c r="A31" s="87" t="s">
        <v>79</v>
      </c>
    </row>
    <row r="32" spans="1:1">
      <c r="A32" s="87"/>
    </row>
    <row r="33" spans="1:1">
      <c r="A33" s="86" t="s">
        <v>181</v>
      </c>
    </row>
    <row r="34" spans="1:1">
      <c r="A34" s="87" t="s">
        <v>76</v>
      </c>
    </row>
    <row r="35" spans="1:1">
      <c r="A35" s="87" t="s">
        <v>80</v>
      </c>
    </row>
    <row r="36" spans="1:1">
      <c r="A36" s="87" t="s">
        <v>83</v>
      </c>
    </row>
    <row r="37" spans="1:1">
      <c r="A37" s="87" t="s">
        <v>86</v>
      </c>
    </row>
    <row r="38" spans="1:1">
      <c r="A38" s="87"/>
    </row>
    <row r="39" spans="1:1" ht="25.15" customHeight="1">
      <c r="A39" s="58" t="s">
        <v>182</v>
      </c>
    </row>
    <row r="40" spans="1:1" ht="53.5" customHeight="1">
      <c r="A40" s="89" t="s">
        <v>183</v>
      </c>
    </row>
    <row r="41" spans="1:1">
      <c r="A41" s="87" t="s">
        <v>99</v>
      </c>
    </row>
    <row r="42" spans="1:1">
      <c r="A42" s="87" t="s">
        <v>101</v>
      </c>
    </row>
    <row r="43" spans="1:1">
      <c r="A43" s="87" t="s">
        <v>104</v>
      </c>
    </row>
    <row r="44" spans="1:1">
      <c r="A44" s="87" t="s">
        <v>107</v>
      </c>
    </row>
    <row r="45" spans="1:1">
      <c r="A45" s="87" t="s">
        <v>109</v>
      </c>
    </row>
    <row r="46" spans="1:1">
      <c r="A46" s="87"/>
    </row>
    <row r="47" spans="1:1">
      <c r="A47" s="86" t="s">
        <v>184</v>
      </c>
    </row>
    <row r="48" spans="1:1">
      <c r="A48" s="87" t="s">
        <v>112</v>
      </c>
    </row>
    <row r="49" spans="1:1">
      <c r="A49" s="87" t="s">
        <v>115</v>
      </c>
    </row>
    <row r="50" spans="1:1">
      <c r="A50" s="87" t="s">
        <v>117</v>
      </c>
    </row>
    <row r="51" spans="1:1">
      <c r="A51" s="87" t="s">
        <v>120</v>
      </c>
    </row>
    <row r="52" spans="1:1">
      <c r="A52" s="87" t="s">
        <v>123</v>
      </c>
    </row>
    <row r="53" spans="1:1">
      <c r="A53" s="87" t="s">
        <v>126</v>
      </c>
    </row>
    <row r="54" spans="1:1">
      <c r="A54" s="87"/>
    </row>
    <row r="55" spans="1:1">
      <c r="A55" s="86" t="s">
        <v>185</v>
      </c>
    </row>
    <row r="56" spans="1:1">
      <c r="A56" s="87" t="s">
        <v>128</v>
      </c>
    </row>
    <row r="57" spans="1:1">
      <c r="A57" s="87" t="s">
        <v>186</v>
      </c>
    </row>
    <row r="58" spans="1:1">
      <c r="A58" s="87" t="s">
        <v>187</v>
      </c>
    </row>
    <row r="59" spans="1:1">
      <c r="A59" s="87"/>
    </row>
    <row r="60" spans="1:1">
      <c r="A60" s="89" t="s">
        <v>188</v>
      </c>
    </row>
    <row r="61" spans="1:1">
      <c r="A61" s="87" t="s">
        <v>134</v>
      </c>
    </row>
    <row r="62" spans="1:1">
      <c r="A62" s="87" t="s">
        <v>133</v>
      </c>
    </row>
    <row r="63" spans="1:1">
      <c r="A63" s="87" t="s">
        <v>137</v>
      </c>
    </row>
    <row r="64" spans="1:1">
      <c r="A64" s="87" t="s">
        <v>139</v>
      </c>
    </row>
    <row r="65" spans="1:1">
      <c r="A65" s="87"/>
    </row>
    <row r="66" spans="1:1">
      <c r="A66" s="86" t="s">
        <v>189</v>
      </c>
    </row>
    <row r="67" spans="1:1">
      <c r="A67" s="87" t="s">
        <v>190</v>
      </c>
    </row>
    <row r="68" spans="1:1">
      <c r="A68" s="87" t="s">
        <v>191</v>
      </c>
    </row>
    <row r="69" spans="1:1">
      <c r="A69" s="87" t="s">
        <v>145</v>
      </c>
    </row>
    <row r="70" spans="1:1">
      <c r="A70" s="87" t="s">
        <v>147</v>
      </c>
    </row>
    <row r="71" spans="1:1">
      <c r="A71" s="87" t="s">
        <v>150</v>
      </c>
    </row>
    <row r="72" spans="1:1">
      <c r="A72" s="87" t="s">
        <v>153</v>
      </c>
    </row>
    <row r="73" spans="1:1">
      <c r="A73" s="87" t="s">
        <v>192</v>
      </c>
    </row>
    <row r="74" spans="1:1">
      <c r="A74" s="87" t="s">
        <v>156</v>
      </c>
    </row>
    <row r="75" spans="1:1">
      <c r="A75" s="87"/>
    </row>
    <row r="76" spans="1:1">
      <c r="A76" s="86" t="s">
        <v>193</v>
      </c>
    </row>
    <row r="77" spans="1:1">
      <c r="A77" s="87" t="s">
        <v>159</v>
      </c>
    </row>
    <row r="78" spans="1:1">
      <c r="A78" s="87" t="s">
        <v>162</v>
      </c>
    </row>
    <row r="79" spans="1:1">
      <c r="A79" s="87" t="s">
        <v>165</v>
      </c>
    </row>
    <row r="80" spans="1:1">
      <c r="A80" s="87" t="s">
        <v>168</v>
      </c>
    </row>
    <row r="81" spans="1:1">
      <c r="A81" s="87" t="s">
        <v>171</v>
      </c>
    </row>
    <row r="82" spans="1:1">
      <c r="A82" s="87" t="s">
        <v>175</v>
      </c>
    </row>
    <row r="83" spans="1:1">
      <c r="A83" s="87"/>
    </row>
    <row r="84" spans="1:1">
      <c r="A84" s="89" t="s">
        <v>194</v>
      </c>
    </row>
    <row r="85" spans="1:1">
      <c r="A85" s="87" t="s">
        <v>100</v>
      </c>
    </row>
    <row r="86" spans="1:1">
      <c r="A86" s="87" t="s">
        <v>102</v>
      </c>
    </row>
    <row r="87" spans="1:1">
      <c r="A87" s="87" t="s">
        <v>105</v>
      </c>
    </row>
    <row r="88" spans="1:1">
      <c r="A88" s="87"/>
    </row>
    <row r="89" spans="1:1">
      <c r="A89" s="86" t="s">
        <v>195</v>
      </c>
    </row>
    <row r="90" spans="1:1">
      <c r="A90" s="87" t="s">
        <v>108</v>
      </c>
    </row>
    <row r="91" spans="1:1">
      <c r="A91" s="87" t="s">
        <v>110</v>
      </c>
    </row>
    <row r="92" spans="1:1">
      <c r="A92" s="87" t="s">
        <v>113</v>
      </c>
    </row>
    <row r="93" spans="1:1">
      <c r="A93" s="87" t="s">
        <v>116</v>
      </c>
    </row>
    <row r="94" spans="1:1">
      <c r="A94" s="87" t="s">
        <v>118</v>
      </c>
    </row>
    <row r="95" spans="1:1">
      <c r="A95" s="87" t="s">
        <v>121</v>
      </c>
    </row>
    <row r="96" spans="1:1">
      <c r="A96" s="87" t="s">
        <v>124</v>
      </c>
    </row>
    <row r="97" spans="1:1">
      <c r="A97" s="87"/>
    </row>
    <row r="98" spans="1:1">
      <c r="A98" s="86" t="s">
        <v>196</v>
      </c>
    </row>
    <row r="99" spans="1:1">
      <c r="A99" s="87" t="s">
        <v>127</v>
      </c>
    </row>
    <row r="100" spans="1:1">
      <c r="A100" s="87" t="s">
        <v>129</v>
      </c>
    </row>
    <row r="101" spans="1:1">
      <c r="A101" s="87" t="s">
        <v>131</v>
      </c>
    </row>
    <row r="102" spans="1:1">
      <c r="A102" s="87" t="s">
        <v>197</v>
      </c>
    </row>
    <row r="103" spans="1:1">
      <c r="A103" s="87"/>
    </row>
    <row r="104" spans="1:1">
      <c r="A104" s="86" t="s">
        <v>198</v>
      </c>
    </row>
    <row r="105" spans="1:1">
      <c r="A105" s="87" t="s">
        <v>199</v>
      </c>
    </row>
    <row r="106" spans="1:1">
      <c r="A106" s="87" t="s">
        <v>135</v>
      </c>
    </row>
    <row r="107" spans="1:1">
      <c r="A107" s="87" t="s">
        <v>200</v>
      </c>
    </row>
    <row r="108" spans="1:1">
      <c r="A108" s="87" t="s">
        <v>140</v>
      </c>
    </row>
    <row r="109" spans="1:1">
      <c r="A109" s="87" t="s">
        <v>142</v>
      </c>
    </row>
    <row r="110" spans="1:1">
      <c r="A110" s="87" t="s">
        <v>201</v>
      </c>
    </row>
    <row r="111" spans="1:1">
      <c r="A111" s="87" t="s">
        <v>202</v>
      </c>
    </row>
    <row r="112" spans="1:1">
      <c r="A112" s="87"/>
    </row>
    <row r="113" spans="1:1">
      <c r="A113" s="86" t="s">
        <v>203</v>
      </c>
    </row>
    <row r="114" spans="1:1">
      <c r="A114" s="87" t="s">
        <v>148</v>
      </c>
    </row>
    <row r="115" spans="1:1">
      <c r="A115" s="87" t="s">
        <v>151</v>
      </c>
    </row>
    <row r="116" spans="1:1">
      <c r="A116" s="87" t="s">
        <v>154</v>
      </c>
    </row>
    <row r="117" spans="1:1">
      <c r="A117" s="87" t="s">
        <v>204</v>
      </c>
    </row>
    <row r="118" spans="1:1">
      <c r="A118" s="87" t="s">
        <v>157</v>
      </c>
    </row>
    <row r="119" spans="1:1">
      <c r="A119" s="87" t="s">
        <v>160</v>
      </c>
    </row>
    <row r="120" spans="1:1">
      <c r="A120" s="87" t="s">
        <v>163</v>
      </c>
    </row>
    <row r="121" spans="1:1">
      <c r="A121" s="87" t="s">
        <v>166</v>
      </c>
    </row>
    <row r="122" spans="1:1">
      <c r="A122" s="87" t="s">
        <v>169</v>
      </c>
    </row>
    <row r="123" spans="1:1">
      <c r="A123" s="87" t="s">
        <v>172</v>
      </c>
    </row>
    <row r="124" spans="1:1">
      <c r="A124" s="87" t="s">
        <v>174</v>
      </c>
    </row>
    <row r="125" spans="1:1">
      <c r="A125" s="87" t="s">
        <v>103</v>
      </c>
    </row>
    <row r="126" spans="1:1">
      <c r="A126" s="87" t="s">
        <v>106</v>
      </c>
    </row>
    <row r="127" spans="1:1">
      <c r="A127" s="87" t="s">
        <v>205</v>
      </c>
    </row>
    <row r="128" spans="1:1">
      <c r="A128" s="87" t="s">
        <v>111</v>
      </c>
    </row>
    <row r="129" spans="1:1">
      <c r="A129" s="87" t="s">
        <v>114</v>
      </c>
    </row>
    <row r="130" spans="1:1">
      <c r="A130" s="87"/>
    </row>
    <row r="131" spans="1:1">
      <c r="A131" s="86" t="s">
        <v>206</v>
      </c>
    </row>
    <row r="132" spans="1:1">
      <c r="A132" s="87" t="s">
        <v>122</v>
      </c>
    </row>
    <row r="133" spans="1:1">
      <c r="A133" s="87"/>
    </row>
    <row r="134" spans="1:1">
      <c r="A134" s="86" t="s">
        <v>207</v>
      </c>
    </row>
    <row r="135" spans="1:1">
      <c r="A135" s="87" t="s">
        <v>125</v>
      </c>
    </row>
    <row r="136" spans="1:1">
      <c r="A136" s="87" t="s">
        <v>208</v>
      </c>
    </row>
    <row r="137" spans="1:1">
      <c r="A137" s="87" t="s">
        <v>209</v>
      </c>
    </row>
    <row r="138" spans="1:1">
      <c r="A138" s="87" t="s">
        <v>130</v>
      </c>
    </row>
    <row r="139" spans="1:1">
      <c r="A139" s="87" t="s">
        <v>132</v>
      </c>
    </row>
    <row r="140" spans="1:1">
      <c r="A140" s="87" t="s">
        <v>136</v>
      </c>
    </row>
    <row r="141" spans="1:1">
      <c r="A141" s="87" t="s">
        <v>138</v>
      </c>
    </row>
    <row r="142" spans="1:1">
      <c r="A142" s="87" t="s">
        <v>141</v>
      </c>
    </row>
    <row r="143" spans="1:1">
      <c r="A143" s="87" t="s">
        <v>143</v>
      </c>
    </row>
    <row r="144" spans="1:1">
      <c r="A144" s="87" t="s">
        <v>144</v>
      </c>
    </row>
    <row r="145" spans="1:1">
      <c r="A145" s="87"/>
    </row>
    <row r="146" spans="1:1">
      <c r="A146" s="86" t="s">
        <v>210</v>
      </c>
    </row>
    <row r="147" spans="1:1">
      <c r="A147" s="87" t="s">
        <v>146</v>
      </c>
    </row>
    <row r="148" spans="1:1">
      <c r="A148" s="87" t="s">
        <v>149</v>
      </c>
    </row>
    <row r="149" spans="1:1">
      <c r="A149" s="87" t="s">
        <v>152</v>
      </c>
    </row>
    <row r="150" spans="1:1" ht="31">
      <c r="A150" s="87" t="s">
        <v>211</v>
      </c>
    </row>
    <row r="151" spans="1:1">
      <c r="A151" s="87"/>
    </row>
    <row r="152" spans="1:1">
      <c r="A152" s="86" t="s">
        <v>212</v>
      </c>
    </row>
    <row r="153" spans="1:1">
      <c r="A153" s="87" t="s">
        <v>155</v>
      </c>
    </row>
    <row r="154" spans="1:1">
      <c r="A154" s="87" t="s">
        <v>158</v>
      </c>
    </row>
    <row r="155" spans="1:1">
      <c r="A155" s="87" t="s">
        <v>161</v>
      </c>
    </row>
    <row r="156" spans="1:1">
      <c r="A156" s="87" t="s">
        <v>164</v>
      </c>
    </row>
    <row r="157" spans="1:1">
      <c r="A157" s="87" t="s">
        <v>167</v>
      </c>
    </row>
    <row r="158" spans="1:1">
      <c r="A158" s="87"/>
    </row>
    <row r="159" spans="1:1">
      <c r="A159" s="86" t="s">
        <v>213</v>
      </c>
    </row>
    <row r="160" spans="1:1">
      <c r="A160" s="87" t="s">
        <v>170</v>
      </c>
    </row>
    <row r="161" spans="1:1">
      <c r="A161" s="87" t="s">
        <v>173</v>
      </c>
    </row>
    <row r="162" spans="1:1">
      <c r="A162" s="87" t="s">
        <v>119</v>
      </c>
    </row>
    <row r="163" spans="1:1">
      <c r="A163" s="87"/>
    </row>
  </sheetData>
  <hyperlinks>
    <hyperlink ref="A4" r:id="rId1" location="collapse-223911" display="https://students-residents.aamc.org/applying-medical-school-amcas/amcas-course-classification-guide - collapse-223911" xr:uid="{B745FF65-564A-4079-AB25-EF50EB7A968C}"/>
    <hyperlink ref="A22" r:id="rId2" location="collapse-223913" display="https://students-residents.aamc.org/applying-medical-school-amcas/amcas-course-classification-guide - collapse-223913" xr:uid="{36CD0DD9-D881-4CD8-B4A1-C6A7C3D6E570}"/>
    <hyperlink ref="A29" r:id="rId3" location="collapse-223915" display="https://students-residents.aamc.org/applying-medical-school-amcas/amcas-course-classification-guide - collapse-223915" xr:uid="{17E2266B-73CC-4DA7-954C-15D43BDB452E}"/>
    <hyperlink ref="A33" r:id="rId4" location="collapse-223917" display="https://students-residents.aamc.org/applying-medical-school-amcas/amcas-course-classification-guide - collapse-223917" xr:uid="{BE8B40F4-61CD-448B-989B-BDE1DAB90852}"/>
    <hyperlink ref="A47" r:id="rId5" location="collapse-223924" display="https://students-residents.aamc.org/applying-medical-school-amcas/amcas-course-classification-guide - collapse-223924" xr:uid="{B98F6E3C-E30B-4498-AC27-D6B7BEF37B99}"/>
    <hyperlink ref="A55" r:id="rId6" location="collapse-223926" display="https://students-residents.aamc.org/applying-medical-school-amcas/amcas-course-classification-guide - collapse-223926" xr:uid="{C9CFA7E6-4186-4C6D-A5F7-0D6D19259A2E}"/>
    <hyperlink ref="A66" r:id="rId7" location="collapse-223930" display="https://students-residents.aamc.org/applying-medical-school-amcas/amcas-course-classification-guide - collapse-223930" xr:uid="{0BF68828-A06F-4F17-9472-A847F7B67F77}"/>
    <hyperlink ref="A76" r:id="rId8" location="collapse-223932" display="https://students-residents.aamc.org/applying-medical-school-amcas/amcas-course-classification-guide - collapse-223932" xr:uid="{D5901816-9D6B-4A13-B1AC-EC225B6FEAC3}"/>
    <hyperlink ref="A89" r:id="rId9" location="collapse-223936" display="https://students-residents.aamc.org/applying-medical-school-amcas/amcas-course-classification-guide - collapse-223936" xr:uid="{8AC7DA03-F90F-4D6F-913E-151E7ADFC4B2}"/>
    <hyperlink ref="A98" r:id="rId10" location="collapse-223938" display="https://students-residents.aamc.org/applying-medical-school-amcas/amcas-course-classification-guide - collapse-223938" xr:uid="{2F6BB1CF-8508-47F8-90FF-D89BD85779AF}"/>
    <hyperlink ref="A104" r:id="rId11" location="collapse-223940" display="https://students-residents.aamc.org/applying-medical-school-amcas/amcas-course-classification-guide - collapse-223940" xr:uid="{57E34C0B-FF07-4DBB-8C12-BA64A19A14E1}"/>
    <hyperlink ref="A113" r:id="rId12" location="collapse-223942" display="https://students-residents.aamc.org/applying-medical-school-amcas/amcas-course-classification-guide - collapse-223942" xr:uid="{1D73F0A3-762E-4199-88FE-ECD3D134EDE7}"/>
    <hyperlink ref="A131" r:id="rId13" location="collapse-223944" display="https://students-residents.aamc.org/applying-medical-school-amcas/amcas-course-classification-guide - collapse-223944" xr:uid="{195B795C-F91A-4DF4-9628-736D1EC5520A}"/>
    <hyperlink ref="A134" r:id="rId14" location="collapse-223946" display="https://students-residents.aamc.org/applying-medical-school-amcas/amcas-course-classification-guide - collapse-223946" xr:uid="{58A755E4-51F4-431B-8815-5ED54CD6F4AB}"/>
    <hyperlink ref="A146" r:id="rId15" location="collapse-223948" display="https://students-residents.aamc.org/applying-medical-school-amcas/amcas-course-classification-guide - collapse-223948" xr:uid="{0FF6B74D-E92D-4EAD-8B51-8D75598890FA}"/>
    <hyperlink ref="A152" r:id="rId16" location="collapse-223950" display="https://students-residents.aamc.org/applying-medical-school-amcas/amcas-course-classification-guide - collapse-223950" xr:uid="{EF575E94-B892-48C1-B5C3-200F0B1A1AB0}"/>
    <hyperlink ref="A159" r:id="rId17" location="collapse-223952" display="https://students-residents.aamc.org/applying-medical-school-amcas/amcas-course-classification-guide - collapse-223952" xr:uid="{23112F59-4252-470B-B5A9-0C456C97468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88"/>
  <sheetViews>
    <sheetView tabSelected="1" showWhiteSpace="0" zoomScale="110" zoomScaleNormal="110" zoomScaleSheetLayoutView="100" zoomScalePageLayoutView="50" workbookViewId="0">
      <selection activeCell="J8" sqref="J8"/>
    </sheetView>
  </sheetViews>
  <sheetFormatPr defaultColWidth="8.81640625" defaultRowHeight="14.5"/>
  <cols>
    <col min="2" max="2" width="28.81640625" customWidth="1"/>
    <col min="3" max="4" width="11.7265625" customWidth="1"/>
    <col min="5" max="5" width="14.453125" customWidth="1"/>
    <col min="6" max="7" width="11.7265625" customWidth="1"/>
    <col min="8" max="8" width="17.453125" customWidth="1"/>
    <col min="9" max="9" width="17.1796875" customWidth="1"/>
    <col min="10" max="19" width="9.1796875" customWidth="1"/>
  </cols>
  <sheetData>
    <row r="1" spans="1:9" ht="18">
      <c r="A1" s="110" t="s">
        <v>215</v>
      </c>
      <c r="B1" s="111"/>
      <c r="C1" s="111"/>
      <c r="D1" s="111"/>
      <c r="E1" s="111"/>
      <c r="F1" s="111"/>
      <c r="G1" s="111"/>
      <c r="H1" s="111"/>
      <c r="I1" s="111"/>
    </row>
    <row r="2" spans="1:9" ht="49.5" customHeight="1">
      <c r="A2" s="137" t="s">
        <v>225</v>
      </c>
      <c r="B2" s="138"/>
      <c r="C2" s="138"/>
      <c r="D2" s="138"/>
      <c r="E2" s="138"/>
      <c r="F2" s="138"/>
      <c r="G2" s="138"/>
      <c r="H2" s="138"/>
      <c r="I2" s="138"/>
    </row>
    <row r="3" spans="1:9" ht="54" customHeight="1">
      <c r="A3" s="142" t="s">
        <v>65</v>
      </c>
      <c r="B3" s="143"/>
      <c r="C3" s="59" t="s">
        <v>4</v>
      </c>
      <c r="D3" s="60" t="s">
        <v>30</v>
      </c>
      <c r="E3" s="60" t="s">
        <v>216</v>
      </c>
      <c r="F3" s="60" t="s">
        <v>217</v>
      </c>
      <c r="G3" s="60" t="s">
        <v>34</v>
      </c>
      <c r="H3" s="60" t="s">
        <v>31</v>
      </c>
      <c r="I3" s="61" t="s">
        <v>33</v>
      </c>
    </row>
    <row r="4" spans="1:9" s="8" customFormat="1" ht="12" customHeight="1">
      <c r="A4" s="144"/>
      <c r="B4" s="145"/>
      <c r="C4" s="27"/>
      <c r="D4" s="7"/>
      <c r="E4" s="29" t="str">
        <f>IF(C4="","0",VLOOKUP(C4,$A$262:$B$275,2,FALSE))</f>
        <v>0</v>
      </c>
      <c r="F4" s="29">
        <f>IF(I4,VLOOKUP(D4,$D$262:$E$280,2,FALSE),D4)</f>
        <v>0</v>
      </c>
      <c r="G4" s="29">
        <f>F4*E4</f>
        <v>0</v>
      </c>
      <c r="H4" s="91" t="b">
        <v>0</v>
      </c>
      <c r="I4" s="94" t="b">
        <v>0</v>
      </c>
    </row>
    <row r="5" spans="1:9" s="8" customFormat="1" ht="12" customHeight="1">
      <c r="A5" s="132"/>
      <c r="B5" s="113"/>
      <c r="C5" s="9"/>
      <c r="D5" s="10"/>
      <c r="E5" s="29" t="str">
        <f t="shared" ref="E5:E41" si="0">IF(C5="","0",VLOOKUP(C5,$A$262:$B$275,2,FALSE))</f>
        <v>0</v>
      </c>
      <c r="F5" s="29">
        <f t="shared" ref="F5:F41" si="1">IF(I5,VLOOKUP(D5,$D$262:$E$280,2,FALSE),D5)</f>
        <v>0</v>
      </c>
      <c r="G5" s="29">
        <f t="shared" ref="G5:G41" si="2">F5*E5</f>
        <v>0</v>
      </c>
      <c r="H5" s="92" t="b">
        <v>0</v>
      </c>
      <c r="I5" s="95" t="b">
        <v>0</v>
      </c>
    </row>
    <row r="6" spans="1:9" s="8" customFormat="1" ht="12" customHeight="1">
      <c r="A6" s="106"/>
      <c r="B6" s="107"/>
      <c r="C6" s="9"/>
      <c r="D6" s="10"/>
      <c r="E6" s="29" t="str">
        <f t="shared" si="0"/>
        <v>0</v>
      </c>
      <c r="F6" s="29">
        <f t="shared" si="1"/>
        <v>0</v>
      </c>
      <c r="G6" s="29">
        <f t="shared" si="2"/>
        <v>0</v>
      </c>
      <c r="H6" s="92" t="b">
        <v>0</v>
      </c>
      <c r="I6" s="95" t="b">
        <v>0</v>
      </c>
    </row>
    <row r="7" spans="1:9" s="8" customFormat="1" ht="12" customHeight="1">
      <c r="A7" s="106"/>
      <c r="B7" s="107"/>
      <c r="C7" s="9"/>
      <c r="D7" s="10"/>
      <c r="E7" s="29" t="str">
        <f t="shared" si="0"/>
        <v>0</v>
      </c>
      <c r="F7" s="29">
        <f t="shared" si="1"/>
        <v>0</v>
      </c>
      <c r="G7" s="29">
        <f t="shared" si="2"/>
        <v>0</v>
      </c>
      <c r="H7" s="92" t="b">
        <v>0</v>
      </c>
      <c r="I7" s="95" t="b">
        <v>0</v>
      </c>
    </row>
    <row r="8" spans="1:9" s="8" customFormat="1" ht="12" customHeight="1">
      <c r="A8" s="106"/>
      <c r="B8" s="107"/>
      <c r="C8" s="9"/>
      <c r="D8" s="10"/>
      <c r="E8" s="29" t="str">
        <f t="shared" si="0"/>
        <v>0</v>
      </c>
      <c r="F8" s="29">
        <f t="shared" si="1"/>
        <v>0</v>
      </c>
      <c r="G8" s="29">
        <f t="shared" si="2"/>
        <v>0</v>
      </c>
      <c r="H8" s="92" t="b">
        <v>0</v>
      </c>
      <c r="I8" s="95" t="b">
        <v>0</v>
      </c>
    </row>
    <row r="9" spans="1:9" s="8" customFormat="1" ht="12" customHeight="1">
      <c r="A9" s="106"/>
      <c r="B9" s="107"/>
      <c r="C9" s="9"/>
      <c r="D9" s="10"/>
      <c r="E9" s="29" t="str">
        <f t="shared" si="0"/>
        <v>0</v>
      </c>
      <c r="F9" s="29">
        <f t="shared" si="1"/>
        <v>0</v>
      </c>
      <c r="G9" s="29">
        <f t="shared" si="2"/>
        <v>0</v>
      </c>
      <c r="H9" s="92" t="b">
        <v>0</v>
      </c>
      <c r="I9" s="95" t="b">
        <v>0</v>
      </c>
    </row>
    <row r="10" spans="1:9" s="8" customFormat="1" ht="12" customHeight="1">
      <c r="A10" s="106"/>
      <c r="B10" s="107"/>
      <c r="C10" s="9"/>
      <c r="D10" s="10"/>
      <c r="E10" s="29" t="str">
        <f t="shared" si="0"/>
        <v>0</v>
      </c>
      <c r="F10" s="29">
        <f t="shared" si="1"/>
        <v>0</v>
      </c>
      <c r="G10" s="29">
        <f t="shared" si="2"/>
        <v>0</v>
      </c>
      <c r="H10" s="92" t="b">
        <v>0</v>
      </c>
      <c r="I10" s="95" t="b">
        <v>0</v>
      </c>
    </row>
    <row r="11" spans="1:9" s="8" customFormat="1" ht="12" customHeight="1">
      <c r="A11" s="106"/>
      <c r="B11" s="107"/>
      <c r="C11" s="9"/>
      <c r="D11" s="10"/>
      <c r="E11" s="29" t="str">
        <f t="shared" si="0"/>
        <v>0</v>
      </c>
      <c r="F11" s="29">
        <f t="shared" si="1"/>
        <v>0</v>
      </c>
      <c r="G11" s="29">
        <f t="shared" si="2"/>
        <v>0</v>
      </c>
      <c r="H11" s="92" t="b">
        <v>0</v>
      </c>
      <c r="I11" s="95" t="b">
        <v>0</v>
      </c>
    </row>
    <row r="12" spans="1:9" s="8" customFormat="1" ht="12" customHeight="1">
      <c r="A12" s="106"/>
      <c r="B12" s="107"/>
      <c r="C12" s="9"/>
      <c r="D12" s="10"/>
      <c r="E12" s="29" t="str">
        <f t="shared" si="0"/>
        <v>0</v>
      </c>
      <c r="F12" s="29">
        <f t="shared" si="1"/>
        <v>0</v>
      </c>
      <c r="G12" s="29">
        <f t="shared" si="2"/>
        <v>0</v>
      </c>
      <c r="H12" s="92" t="b">
        <v>0</v>
      </c>
      <c r="I12" s="95" t="b">
        <v>0</v>
      </c>
    </row>
    <row r="13" spans="1:9" s="8" customFormat="1" ht="12" customHeight="1">
      <c r="A13" s="106"/>
      <c r="B13" s="107"/>
      <c r="C13" s="9"/>
      <c r="D13" s="10"/>
      <c r="E13" s="29" t="str">
        <f t="shared" si="0"/>
        <v>0</v>
      </c>
      <c r="F13" s="29">
        <f t="shared" si="1"/>
        <v>0</v>
      </c>
      <c r="G13" s="29">
        <f t="shared" si="2"/>
        <v>0</v>
      </c>
      <c r="H13" s="92" t="b">
        <v>0</v>
      </c>
      <c r="I13" s="95" t="b">
        <v>0</v>
      </c>
    </row>
    <row r="14" spans="1:9" s="8" customFormat="1" ht="12" customHeight="1">
      <c r="A14" s="106"/>
      <c r="B14" s="107"/>
      <c r="C14" s="27"/>
      <c r="D14" s="10"/>
      <c r="E14" s="29" t="str">
        <f t="shared" si="0"/>
        <v>0</v>
      </c>
      <c r="F14" s="29">
        <f t="shared" si="1"/>
        <v>0</v>
      </c>
      <c r="G14" s="29">
        <f t="shared" si="2"/>
        <v>0</v>
      </c>
      <c r="H14" s="92" t="b">
        <v>0</v>
      </c>
      <c r="I14" s="95" t="b">
        <v>0</v>
      </c>
    </row>
    <row r="15" spans="1:9" s="8" customFormat="1" ht="12" customHeight="1">
      <c r="A15" s="106"/>
      <c r="B15" s="107"/>
      <c r="C15" s="9"/>
      <c r="D15" s="7"/>
      <c r="E15" s="29" t="str">
        <f t="shared" si="0"/>
        <v>0</v>
      </c>
      <c r="F15" s="29">
        <f t="shared" si="1"/>
        <v>0</v>
      </c>
      <c r="G15" s="29">
        <f t="shared" si="2"/>
        <v>0</v>
      </c>
      <c r="H15" s="92" t="b">
        <v>0</v>
      </c>
      <c r="I15" s="95" t="b">
        <v>0</v>
      </c>
    </row>
    <row r="16" spans="1:9" s="8" customFormat="1" ht="12" customHeight="1">
      <c r="A16" s="106"/>
      <c r="B16" s="107"/>
      <c r="C16" s="9"/>
      <c r="D16" s="10"/>
      <c r="E16" s="29" t="str">
        <f t="shared" si="0"/>
        <v>0</v>
      </c>
      <c r="F16" s="29">
        <f t="shared" si="1"/>
        <v>0</v>
      </c>
      <c r="G16" s="29">
        <f t="shared" si="2"/>
        <v>0</v>
      </c>
      <c r="H16" s="92" t="b">
        <v>0</v>
      </c>
      <c r="I16" s="95" t="b">
        <v>0</v>
      </c>
    </row>
    <row r="17" spans="1:9" s="8" customFormat="1" ht="12" customHeight="1">
      <c r="A17" s="106"/>
      <c r="B17" s="107"/>
      <c r="C17" s="9"/>
      <c r="D17" s="10"/>
      <c r="E17" s="29" t="str">
        <f t="shared" si="0"/>
        <v>0</v>
      </c>
      <c r="F17" s="29">
        <f t="shared" si="1"/>
        <v>0</v>
      </c>
      <c r="G17" s="29">
        <f t="shared" si="2"/>
        <v>0</v>
      </c>
      <c r="H17" s="92" t="b">
        <v>0</v>
      </c>
      <c r="I17" s="95" t="b">
        <v>0</v>
      </c>
    </row>
    <row r="18" spans="1:9" s="8" customFormat="1" ht="12" customHeight="1">
      <c r="A18" s="106"/>
      <c r="B18" s="107"/>
      <c r="C18" s="9"/>
      <c r="D18" s="10"/>
      <c r="E18" s="29" t="str">
        <f t="shared" si="0"/>
        <v>0</v>
      </c>
      <c r="F18" s="29">
        <f t="shared" si="1"/>
        <v>0</v>
      </c>
      <c r="G18" s="29">
        <f t="shared" si="2"/>
        <v>0</v>
      </c>
      <c r="H18" s="92" t="b">
        <v>0</v>
      </c>
      <c r="I18" s="95" t="b">
        <v>0</v>
      </c>
    </row>
    <row r="19" spans="1:9" s="8" customFormat="1" ht="12" customHeight="1">
      <c r="A19" s="106"/>
      <c r="B19" s="107"/>
      <c r="C19" s="9"/>
      <c r="D19" s="10"/>
      <c r="E19" s="29" t="str">
        <f t="shared" si="0"/>
        <v>0</v>
      </c>
      <c r="F19" s="29">
        <f t="shared" si="1"/>
        <v>0</v>
      </c>
      <c r="G19" s="29">
        <f t="shared" si="2"/>
        <v>0</v>
      </c>
      <c r="H19" s="92" t="b">
        <v>0</v>
      </c>
      <c r="I19" s="95" t="b">
        <v>0</v>
      </c>
    </row>
    <row r="20" spans="1:9" s="8" customFormat="1" ht="12" customHeight="1">
      <c r="A20" s="106"/>
      <c r="B20" s="107"/>
      <c r="C20" s="9"/>
      <c r="D20" s="10"/>
      <c r="E20" s="29" t="str">
        <f t="shared" si="0"/>
        <v>0</v>
      </c>
      <c r="F20" s="29">
        <f t="shared" si="1"/>
        <v>0</v>
      </c>
      <c r="G20" s="29">
        <f t="shared" si="2"/>
        <v>0</v>
      </c>
      <c r="H20" s="92" t="b">
        <v>0</v>
      </c>
      <c r="I20" s="95" t="b">
        <v>0</v>
      </c>
    </row>
    <row r="21" spans="1:9" s="8" customFormat="1" ht="12" customHeight="1">
      <c r="A21" s="106"/>
      <c r="B21" s="107"/>
      <c r="C21" s="9"/>
      <c r="D21" s="10"/>
      <c r="E21" s="29" t="str">
        <f t="shared" si="0"/>
        <v>0</v>
      </c>
      <c r="F21" s="29">
        <f t="shared" si="1"/>
        <v>0</v>
      </c>
      <c r="G21" s="29">
        <f t="shared" si="2"/>
        <v>0</v>
      </c>
      <c r="H21" s="92" t="b">
        <v>0</v>
      </c>
      <c r="I21" s="95" t="b">
        <v>0</v>
      </c>
    </row>
    <row r="22" spans="1:9" s="8" customFormat="1" ht="12" customHeight="1">
      <c r="A22" s="106"/>
      <c r="B22" s="107"/>
      <c r="C22" s="9"/>
      <c r="D22" s="10"/>
      <c r="E22" s="29" t="str">
        <f t="shared" si="0"/>
        <v>0</v>
      </c>
      <c r="F22" s="29">
        <f t="shared" si="1"/>
        <v>0</v>
      </c>
      <c r="G22" s="29">
        <f t="shared" si="2"/>
        <v>0</v>
      </c>
      <c r="H22" s="92" t="b">
        <v>0</v>
      </c>
      <c r="I22" s="95" t="b">
        <v>0</v>
      </c>
    </row>
    <row r="23" spans="1:9" s="8" customFormat="1" ht="12" customHeight="1">
      <c r="A23" s="106"/>
      <c r="B23" s="107"/>
      <c r="C23" s="9"/>
      <c r="D23" s="10"/>
      <c r="E23" s="29" t="str">
        <f t="shared" si="0"/>
        <v>0</v>
      </c>
      <c r="F23" s="29">
        <f t="shared" si="1"/>
        <v>0</v>
      </c>
      <c r="G23" s="29">
        <f t="shared" si="2"/>
        <v>0</v>
      </c>
      <c r="H23" s="92" t="b">
        <v>0</v>
      </c>
      <c r="I23" s="95" t="b">
        <v>0</v>
      </c>
    </row>
    <row r="24" spans="1:9" s="8" customFormat="1" ht="12" customHeight="1">
      <c r="A24" s="132"/>
      <c r="B24" s="113"/>
      <c r="C24" s="27"/>
      <c r="D24" s="10"/>
      <c r="E24" s="29" t="str">
        <f t="shared" si="0"/>
        <v>0</v>
      </c>
      <c r="F24" s="29">
        <f t="shared" si="1"/>
        <v>0</v>
      </c>
      <c r="G24" s="29">
        <f t="shared" si="2"/>
        <v>0</v>
      </c>
      <c r="H24" s="92" t="b">
        <v>0</v>
      </c>
      <c r="I24" s="95" t="b">
        <v>0</v>
      </c>
    </row>
    <row r="25" spans="1:9" s="8" customFormat="1" ht="12" customHeight="1">
      <c r="A25" s="132"/>
      <c r="B25" s="113"/>
      <c r="C25" s="9"/>
      <c r="D25" s="10"/>
      <c r="E25" s="29" t="str">
        <f t="shared" si="0"/>
        <v>0</v>
      </c>
      <c r="F25" s="29">
        <f t="shared" si="1"/>
        <v>0</v>
      </c>
      <c r="G25" s="29">
        <f t="shared" si="2"/>
        <v>0</v>
      </c>
      <c r="H25" s="92" t="b">
        <v>0</v>
      </c>
      <c r="I25" s="95" t="b">
        <v>0</v>
      </c>
    </row>
    <row r="26" spans="1:9" s="8" customFormat="1" ht="12" customHeight="1">
      <c r="A26" s="132"/>
      <c r="B26" s="113"/>
      <c r="C26" s="9"/>
      <c r="D26" s="7"/>
      <c r="E26" s="29" t="str">
        <f t="shared" si="0"/>
        <v>0</v>
      </c>
      <c r="F26" s="29">
        <f t="shared" si="1"/>
        <v>0</v>
      </c>
      <c r="G26" s="29">
        <f t="shared" si="2"/>
        <v>0</v>
      </c>
      <c r="H26" s="92" t="b">
        <v>0</v>
      </c>
      <c r="I26" s="95" t="b">
        <v>0</v>
      </c>
    </row>
    <row r="27" spans="1:9" s="8" customFormat="1" ht="12" customHeight="1">
      <c r="A27" s="132"/>
      <c r="B27" s="113"/>
      <c r="C27" s="9"/>
      <c r="D27" s="10"/>
      <c r="E27" s="29" t="str">
        <f t="shared" si="0"/>
        <v>0</v>
      </c>
      <c r="F27" s="29">
        <f t="shared" si="1"/>
        <v>0</v>
      </c>
      <c r="G27" s="29">
        <f t="shared" si="2"/>
        <v>0</v>
      </c>
      <c r="H27" s="92" t="b">
        <v>0</v>
      </c>
      <c r="I27" s="95" t="b">
        <v>0</v>
      </c>
    </row>
    <row r="28" spans="1:9" s="8" customFormat="1" ht="12" customHeight="1">
      <c r="A28" s="132"/>
      <c r="B28" s="113"/>
      <c r="C28" s="9"/>
      <c r="D28" s="10"/>
      <c r="E28" s="29" t="str">
        <f t="shared" si="0"/>
        <v>0</v>
      </c>
      <c r="F28" s="29">
        <f t="shared" si="1"/>
        <v>0</v>
      </c>
      <c r="G28" s="29">
        <f t="shared" si="2"/>
        <v>0</v>
      </c>
      <c r="H28" s="92" t="b">
        <v>0</v>
      </c>
      <c r="I28" s="95" t="b">
        <v>0</v>
      </c>
    </row>
    <row r="29" spans="1:9" s="8" customFormat="1" ht="12" customHeight="1">
      <c r="A29" s="132"/>
      <c r="B29" s="113"/>
      <c r="C29" s="9"/>
      <c r="D29" s="10"/>
      <c r="E29" s="29" t="str">
        <f t="shared" si="0"/>
        <v>0</v>
      </c>
      <c r="F29" s="29">
        <f t="shared" si="1"/>
        <v>0</v>
      </c>
      <c r="G29" s="29">
        <f t="shared" si="2"/>
        <v>0</v>
      </c>
      <c r="H29" s="92" t="b">
        <v>0</v>
      </c>
      <c r="I29" s="95" t="b">
        <v>0</v>
      </c>
    </row>
    <row r="30" spans="1:9" s="8" customFormat="1" ht="12" customHeight="1">
      <c r="A30" s="132"/>
      <c r="B30" s="113"/>
      <c r="C30" s="9"/>
      <c r="D30" s="10"/>
      <c r="E30" s="29" t="str">
        <f t="shared" si="0"/>
        <v>0</v>
      </c>
      <c r="F30" s="29">
        <f t="shared" si="1"/>
        <v>0</v>
      </c>
      <c r="G30" s="29">
        <f t="shared" si="2"/>
        <v>0</v>
      </c>
      <c r="H30" s="92" t="b">
        <v>0</v>
      </c>
      <c r="I30" s="95" t="b">
        <v>0</v>
      </c>
    </row>
    <row r="31" spans="1:9" s="8" customFormat="1" ht="12" customHeight="1">
      <c r="A31" s="132"/>
      <c r="B31" s="113"/>
      <c r="C31" s="9"/>
      <c r="D31" s="10"/>
      <c r="E31" s="29" t="str">
        <f t="shared" si="0"/>
        <v>0</v>
      </c>
      <c r="F31" s="29">
        <f t="shared" si="1"/>
        <v>0</v>
      </c>
      <c r="G31" s="29">
        <f t="shared" si="2"/>
        <v>0</v>
      </c>
      <c r="H31" s="92" t="b">
        <v>0</v>
      </c>
      <c r="I31" s="95" t="b">
        <v>0</v>
      </c>
    </row>
    <row r="32" spans="1:9" s="8" customFormat="1" ht="12" customHeight="1">
      <c r="A32" s="132"/>
      <c r="B32" s="113"/>
      <c r="C32" s="9"/>
      <c r="D32" s="10"/>
      <c r="E32" s="29" t="str">
        <f t="shared" si="0"/>
        <v>0</v>
      </c>
      <c r="F32" s="29">
        <f t="shared" si="1"/>
        <v>0</v>
      </c>
      <c r="G32" s="29">
        <f t="shared" si="2"/>
        <v>0</v>
      </c>
      <c r="H32" s="92" t="b">
        <v>0</v>
      </c>
      <c r="I32" s="95" t="b">
        <v>0</v>
      </c>
    </row>
    <row r="33" spans="1:9" s="8" customFormat="1" ht="12" customHeight="1">
      <c r="A33" s="132"/>
      <c r="B33" s="113"/>
      <c r="C33" s="9"/>
      <c r="D33" s="10"/>
      <c r="E33" s="29" t="str">
        <f t="shared" si="0"/>
        <v>0</v>
      </c>
      <c r="F33" s="29">
        <f t="shared" si="1"/>
        <v>0</v>
      </c>
      <c r="G33" s="29">
        <f t="shared" si="2"/>
        <v>0</v>
      </c>
      <c r="H33" s="92" t="b">
        <v>0</v>
      </c>
      <c r="I33" s="95" t="b">
        <v>0</v>
      </c>
    </row>
    <row r="34" spans="1:9" s="8" customFormat="1" ht="12" customHeight="1">
      <c r="A34" s="132"/>
      <c r="B34" s="113"/>
      <c r="C34" s="9"/>
      <c r="D34" s="10"/>
      <c r="E34" s="29" t="str">
        <f t="shared" si="0"/>
        <v>0</v>
      </c>
      <c r="F34" s="29">
        <f t="shared" si="1"/>
        <v>0</v>
      </c>
      <c r="G34" s="29">
        <f t="shared" si="2"/>
        <v>0</v>
      </c>
      <c r="H34" s="92" t="b">
        <v>0</v>
      </c>
      <c r="I34" s="95" t="b">
        <v>0</v>
      </c>
    </row>
    <row r="35" spans="1:9" s="8" customFormat="1" ht="12" customHeight="1">
      <c r="A35" s="132"/>
      <c r="B35" s="113"/>
      <c r="C35" s="9"/>
      <c r="D35" s="10"/>
      <c r="E35" s="29" t="str">
        <f t="shared" si="0"/>
        <v>0</v>
      </c>
      <c r="F35" s="29">
        <f t="shared" si="1"/>
        <v>0</v>
      </c>
      <c r="G35" s="29">
        <f t="shared" si="2"/>
        <v>0</v>
      </c>
      <c r="H35" s="92" t="b">
        <v>0</v>
      </c>
      <c r="I35" s="95" t="b">
        <v>0</v>
      </c>
    </row>
    <row r="36" spans="1:9" s="8" customFormat="1" ht="12" customHeight="1">
      <c r="A36" s="132"/>
      <c r="B36" s="113"/>
      <c r="C36" s="9"/>
      <c r="D36" s="10"/>
      <c r="E36" s="29" t="str">
        <f t="shared" si="0"/>
        <v>0</v>
      </c>
      <c r="F36" s="29">
        <f t="shared" si="1"/>
        <v>0</v>
      </c>
      <c r="G36" s="29">
        <f t="shared" si="2"/>
        <v>0</v>
      </c>
      <c r="H36" s="92" t="b">
        <v>0</v>
      </c>
      <c r="I36" s="95" t="b">
        <v>0</v>
      </c>
    </row>
    <row r="37" spans="1:9" s="8" customFormat="1" ht="12" customHeight="1">
      <c r="A37" s="132"/>
      <c r="B37" s="113"/>
      <c r="C37" s="9"/>
      <c r="D37" s="10"/>
      <c r="E37" s="29" t="str">
        <f t="shared" si="0"/>
        <v>0</v>
      </c>
      <c r="F37" s="29">
        <f t="shared" si="1"/>
        <v>0</v>
      </c>
      <c r="G37" s="29">
        <f t="shared" si="2"/>
        <v>0</v>
      </c>
      <c r="H37" s="92" t="b">
        <v>0</v>
      </c>
      <c r="I37" s="95" t="b">
        <v>0</v>
      </c>
    </row>
    <row r="38" spans="1:9" s="8" customFormat="1" ht="12" customHeight="1">
      <c r="A38" s="141"/>
      <c r="B38" s="113"/>
      <c r="C38" s="9"/>
      <c r="D38" s="10"/>
      <c r="E38" s="29" t="str">
        <f t="shared" si="0"/>
        <v>0</v>
      </c>
      <c r="F38" s="29">
        <f t="shared" si="1"/>
        <v>0</v>
      </c>
      <c r="G38" s="29">
        <f t="shared" si="2"/>
        <v>0</v>
      </c>
      <c r="H38" s="92" t="b">
        <v>0</v>
      </c>
      <c r="I38" s="95" t="b">
        <v>0</v>
      </c>
    </row>
    <row r="39" spans="1:9" s="8" customFormat="1" ht="12" customHeight="1">
      <c r="A39" s="141"/>
      <c r="B39" s="113"/>
      <c r="C39" s="9"/>
      <c r="D39" s="10"/>
      <c r="E39" s="29" t="str">
        <f t="shared" si="0"/>
        <v>0</v>
      </c>
      <c r="F39" s="29">
        <f t="shared" si="1"/>
        <v>0</v>
      </c>
      <c r="G39" s="29">
        <f t="shared" si="2"/>
        <v>0</v>
      </c>
      <c r="H39" s="92" t="b">
        <v>0</v>
      </c>
      <c r="I39" s="95" t="b">
        <v>0</v>
      </c>
    </row>
    <row r="40" spans="1:9" s="8" customFormat="1" ht="12" customHeight="1">
      <c r="A40" s="141"/>
      <c r="B40" s="113"/>
      <c r="C40" s="9"/>
      <c r="D40" s="10"/>
      <c r="E40" s="29" t="str">
        <f t="shared" si="0"/>
        <v>0</v>
      </c>
      <c r="F40" s="29">
        <f t="shared" si="1"/>
        <v>0</v>
      </c>
      <c r="G40" s="29">
        <f t="shared" si="2"/>
        <v>0</v>
      </c>
      <c r="H40" s="92" t="b">
        <v>0</v>
      </c>
      <c r="I40" s="95" t="b">
        <v>0</v>
      </c>
    </row>
    <row r="41" spans="1:9" s="8" customFormat="1" ht="12" customHeight="1">
      <c r="A41" s="139"/>
      <c r="B41" s="140"/>
      <c r="C41" s="11"/>
      <c r="D41" s="12"/>
      <c r="E41" s="29" t="str">
        <f t="shared" si="0"/>
        <v>0</v>
      </c>
      <c r="F41" s="29">
        <f t="shared" si="1"/>
        <v>0</v>
      </c>
      <c r="G41" s="29">
        <f t="shared" si="2"/>
        <v>0</v>
      </c>
      <c r="H41" s="93" t="b">
        <v>0</v>
      </c>
      <c r="I41" s="96" t="b">
        <v>0</v>
      </c>
    </row>
    <row r="42" spans="1:9" s="1" customFormat="1" ht="12.5">
      <c r="B42" s="2"/>
      <c r="C42" s="2"/>
      <c r="D42" s="2"/>
      <c r="E42" s="2"/>
      <c r="F42" s="2"/>
      <c r="G42" s="2"/>
      <c r="H42" s="2"/>
      <c r="I42" s="2"/>
    </row>
    <row r="43" spans="1:9" s="1" customFormat="1" ht="39" customHeight="1">
      <c r="A43" s="114" t="s">
        <v>36</v>
      </c>
      <c r="B43" s="14" t="s">
        <v>19</v>
      </c>
      <c r="C43" s="15" t="s">
        <v>20</v>
      </c>
      <c r="D43" s="15" t="s">
        <v>218</v>
      </c>
      <c r="E43" s="16" t="s">
        <v>21</v>
      </c>
      <c r="F43" s="17" t="s">
        <v>22</v>
      </c>
      <c r="G43" s="18" t="s">
        <v>23</v>
      </c>
      <c r="H43" s="18" t="s">
        <v>45</v>
      </c>
      <c r="I43" s="19" t="s">
        <v>41</v>
      </c>
    </row>
    <row r="44" spans="1:9" s="1" customFormat="1" ht="12.5">
      <c r="A44" s="115"/>
      <c r="B44" s="20">
        <f>SUM(F4:F41)</f>
        <v>0</v>
      </c>
      <c r="C44" s="33">
        <f>SUM(G4:G41)</f>
        <v>0</v>
      </c>
      <c r="D44" s="31" t="e">
        <f>IF(B44=0,NA(),C44/B44)</f>
        <v>#N/A</v>
      </c>
      <c r="E44" s="31" t="e">
        <f>IF(D44="0","",D44)</f>
        <v>#N/A</v>
      </c>
      <c r="F44" s="32">
        <f>SUMIF(H4:H41,TRUE,F4:F41)</f>
        <v>0</v>
      </c>
      <c r="G44" s="33">
        <f>SUMIF(H4:H41,TRUE,G4:G41)</f>
        <v>0</v>
      </c>
      <c r="H44" s="31" t="e">
        <f>IF(F44="",NA(),G44/F44)</f>
        <v>#DIV/0!</v>
      </c>
      <c r="I44" s="31" t="e">
        <f>IF(H44="0","",H44)</f>
        <v>#DIV/0!</v>
      </c>
    </row>
    <row r="45" spans="1:9" s="1" customFormat="1" ht="9" customHeight="1">
      <c r="A45" s="115"/>
      <c r="C45" s="2"/>
      <c r="D45" s="2"/>
      <c r="F45" s="21"/>
      <c r="G45" s="21"/>
      <c r="H45" s="21"/>
      <c r="I45" s="21"/>
    </row>
    <row r="46" spans="1:9" s="1" customFormat="1" ht="29.25" customHeight="1">
      <c r="A46" s="115"/>
      <c r="B46" s="65" t="s">
        <v>61</v>
      </c>
      <c r="C46" s="66" t="s">
        <v>60</v>
      </c>
      <c r="D46" s="66" t="s">
        <v>62</v>
      </c>
      <c r="E46" s="67" t="s">
        <v>59</v>
      </c>
      <c r="F46" s="22"/>
      <c r="G46" s="22"/>
      <c r="H46" s="22"/>
      <c r="I46" s="22"/>
    </row>
    <row r="47" spans="1:9" s="1" customFormat="1" ht="12.5">
      <c r="A47" s="115"/>
      <c r="B47" s="20">
        <f>SUMIF(H4:H41,FALSE,F4:F41)</f>
        <v>0</v>
      </c>
      <c r="C47" s="33">
        <f>SUMIF(H4:H41,FALSE,G4:G41)</f>
        <v>0</v>
      </c>
      <c r="D47" s="31" t="e">
        <f>IF(B47=0,NA(),C47/B47)</f>
        <v>#N/A</v>
      </c>
      <c r="E47" s="31" t="e">
        <f>IF(D47="0","",D47)</f>
        <v>#N/A</v>
      </c>
      <c r="F47" s="22"/>
      <c r="G47" s="22"/>
      <c r="H47" s="22"/>
      <c r="I47" s="22"/>
    </row>
    <row r="48" spans="1:9" s="1" customFormat="1" ht="12.5">
      <c r="A48" s="4"/>
      <c r="B48" s="22"/>
      <c r="C48" s="22"/>
      <c r="D48" s="22"/>
      <c r="E48" s="22"/>
      <c r="F48" s="22"/>
      <c r="G48" s="22"/>
      <c r="H48" s="22"/>
      <c r="I48" s="22"/>
    </row>
    <row r="49" spans="1:9" ht="54" customHeight="1">
      <c r="A49" s="133" t="s">
        <v>66</v>
      </c>
      <c r="B49" s="134"/>
      <c r="C49" s="62" t="s">
        <v>4</v>
      </c>
      <c r="D49" s="63" t="s">
        <v>30</v>
      </c>
      <c r="E49" s="63" t="s">
        <v>219</v>
      </c>
      <c r="F49" s="63" t="s">
        <v>220</v>
      </c>
      <c r="G49" s="63" t="s">
        <v>34</v>
      </c>
      <c r="H49" s="63" t="s">
        <v>31</v>
      </c>
      <c r="I49" s="64" t="s">
        <v>33</v>
      </c>
    </row>
    <row r="50" spans="1:9" s="13" customFormat="1" ht="12" customHeight="1">
      <c r="A50" s="126"/>
      <c r="B50" s="135"/>
      <c r="C50" s="6"/>
      <c r="D50" s="7"/>
      <c r="E50" s="29" t="str">
        <f>IF(C50="","0",VLOOKUP(C50,$A$262:$B$275,2,FALSE))</f>
        <v>0</v>
      </c>
      <c r="F50" s="29">
        <f>IF(I50,VLOOKUP(D50,$D$262:$E$280,2,FALSE),D50)</f>
        <v>0</v>
      </c>
      <c r="G50" s="29">
        <f t="shared" ref="G50:G88" si="3">F50*E50</f>
        <v>0</v>
      </c>
      <c r="H50" s="91" t="b">
        <v>0</v>
      </c>
      <c r="I50" s="94" t="b">
        <v>0</v>
      </c>
    </row>
    <row r="51" spans="1:9" s="13" customFormat="1" ht="12" customHeight="1">
      <c r="A51" s="106"/>
      <c r="B51" s="107"/>
      <c r="C51" s="27"/>
      <c r="D51" s="103"/>
      <c r="E51" s="29" t="str">
        <f t="shared" ref="E51:E88" si="4">IF(C51="","0",VLOOKUP(C51,$A$262:$B$275,2,FALSE))</f>
        <v>0</v>
      </c>
      <c r="F51" s="29">
        <f t="shared" ref="F51:F88" si="5">IF(I51,VLOOKUP(D51,$D$262:$E$280,2,FALSE),D51)</f>
        <v>0</v>
      </c>
      <c r="G51" s="29">
        <f t="shared" si="3"/>
        <v>0</v>
      </c>
      <c r="H51" s="104" t="b">
        <v>0</v>
      </c>
      <c r="I51" s="105" t="b">
        <v>0</v>
      </c>
    </row>
    <row r="52" spans="1:9" s="13" customFormat="1" ht="12" customHeight="1">
      <c r="A52" s="106"/>
      <c r="B52" s="107"/>
      <c r="C52" s="27"/>
      <c r="D52" s="103"/>
      <c r="E52" s="29" t="str">
        <f t="shared" si="4"/>
        <v>0</v>
      </c>
      <c r="F52" s="29">
        <f t="shared" si="5"/>
        <v>0</v>
      </c>
      <c r="G52" s="29">
        <f t="shared" si="3"/>
        <v>0</v>
      </c>
      <c r="H52" s="104" t="b">
        <v>0</v>
      </c>
      <c r="I52" s="105" t="b">
        <v>0</v>
      </c>
    </row>
    <row r="53" spans="1:9" s="13" customFormat="1" ht="12" customHeight="1">
      <c r="A53" s="108"/>
      <c r="B53" s="109"/>
      <c r="C53" s="27"/>
      <c r="D53" s="103"/>
      <c r="E53" s="29" t="str">
        <f t="shared" si="4"/>
        <v>0</v>
      </c>
      <c r="F53" s="29">
        <f t="shared" si="5"/>
        <v>0</v>
      </c>
      <c r="G53" s="29">
        <f t="shared" si="3"/>
        <v>0</v>
      </c>
      <c r="H53" s="104" t="b">
        <v>0</v>
      </c>
      <c r="I53" s="105" t="b">
        <v>0</v>
      </c>
    </row>
    <row r="54" spans="1:9" s="13" customFormat="1" ht="12" customHeight="1">
      <c r="A54" s="106"/>
      <c r="B54" s="107"/>
      <c r="C54" s="27"/>
      <c r="D54" s="103"/>
      <c r="E54" s="29" t="str">
        <f t="shared" si="4"/>
        <v>0</v>
      </c>
      <c r="F54" s="29">
        <f t="shared" si="5"/>
        <v>0</v>
      </c>
      <c r="G54" s="29">
        <f t="shared" si="3"/>
        <v>0</v>
      </c>
      <c r="H54" s="104" t="b">
        <v>0</v>
      </c>
      <c r="I54" s="105" t="b">
        <v>0</v>
      </c>
    </row>
    <row r="55" spans="1:9" s="13" customFormat="1" ht="12" customHeight="1">
      <c r="A55" s="106"/>
      <c r="B55" s="107"/>
      <c r="C55" s="27"/>
      <c r="D55" s="103"/>
      <c r="E55" s="29" t="str">
        <f t="shared" si="4"/>
        <v>0</v>
      </c>
      <c r="F55" s="29">
        <f t="shared" si="5"/>
        <v>0</v>
      </c>
      <c r="G55" s="29">
        <f t="shared" si="3"/>
        <v>0</v>
      </c>
      <c r="H55" s="104" t="b">
        <v>0</v>
      </c>
      <c r="I55" s="105" t="b">
        <v>0</v>
      </c>
    </row>
    <row r="56" spans="1:9" s="13" customFormat="1" ht="12" customHeight="1">
      <c r="A56" s="106"/>
      <c r="B56" s="107"/>
      <c r="C56" s="27"/>
      <c r="D56" s="103"/>
      <c r="E56" s="29" t="str">
        <f t="shared" si="4"/>
        <v>0</v>
      </c>
      <c r="F56" s="29">
        <f t="shared" si="5"/>
        <v>0</v>
      </c>
      <c r="G56" s="29">
        <f t="shared" si="3"/>
        <v>0</v>
      </c>
      <c r="H56" s="104" t="b">
        <v>0</v>
      </c>
      <c r="I56" s="105" t="b">
        <v>0</v>
      </c>
    </row>
    <row r="57" spans="1:9" s="13" customFormat="1" ht="12" customHeight="1">
      <c r="A57" s="106"/>
      <c r="B57" s="107"/>
      <c r="C57" s="27"/>
      <c r="D57" s="103"/>
      <c r="E57" s="29" t="str">
        <f t="shared" si="4"/>
        <v>0</v>
      </c>
      <c r="F57" s="29">
        <f t="shared" si="5"/>
        <v>0</v>
      </c>
      <c r="G57" s="29">
        <f t="shared" si="3"/>
        <v>0</v>
      </c>
      <c r="H57" s="104" t="b">
        <v>0</v>
      </c>
      <c r="I57" s="105" t="b">
        <v>0</v>
      </c>
    </row>
    <row r="58" spans="1:9" s="13" customFormat="1" ht="12" customHeight="1">
      <c r="A58" s="106"/>
      <c r="B58" s="107"/>
      <c r="C58" s="27"/>
      <c r="D58" s="7"/>
      <c r="E58" s="29" t="str">
        <f t="shared" si="4"/>
        <v>0</v>
      </c>
      <c r="F58" s="29">
        <f t="shared" si="5"/>
        <v>0</v>
      </c>
      <c r="G58" s="29">
        <f t="shared" si="3"/>
        <v>0</v>
      </c>
      <c r="H58" s="104" t="b">
        <v>0</v>
      </c>
      <c r="I58" s="105" t="b">
        <v>0</v>
      </c>
    </row>
    <row r="59" spans="1:9" s="13" customFormat="1" ht="12" customHeight="1">
      <c r="A59" s="106"/>
      <c r="B59" s="107"/>
      <c r="C59" s="27"/>
      <c r="D59" s="103"/>
      <c r="E59" s="29" t="str">
        <f t="shared" si="4"/>
        <v>0</v>
      </c>
      <c r="F59" s="29">
        <f t="shared" si="5"/>
        <v>0</v>
      </c>
      <c r="G59" s="29">
        <f t="shared" si="3"/>
        <v>0</v>
      </c>
      <c r="H59" s="104" t="b">
        <v>0</v>
      </c>
      <c r="I59" s="105" t="b">
        <v>0</v>
      </c>
    </row>
    <row r="60" spans="1:9" s="13" customFormat="1" ht="12" customHeight="1">
      <c r="A60" s="106"/>
      <c r="B60" s="107"/>
      <c r="C60" s="27"/>
      <c r="D60" s="103"/>
      <c r="E60" s="29" t="str">
        <f t="shared" si="4"/>
        <v>0</v>
      </c>
      <c r="F60" s="29">
        <f t="shared" si="5"/>
        <v>0</v>
      </c>
      <c r="G60" s="29">
        <f t="shared" si="3"/>
        <v>0</v>
      </c>
      <c r="H60" s="104" t="b">
        <v>0</v>
      </c>
      <c r="I60" s="105" t="b">
        <v>0</v>
      </c>
    </row>
    <row r="61" spans="1:9" s="13" customFormat="1" ht="12" customHeight="1">
      <c r="A61" s="106"/>
      <c r="B61" s="107"/>
      <c r="C61" s="27"/>
      <c r="D61" s="103"/>
      <c r="E61" s="29" t="str">
        <f t="shared" si="4"/>
        <v>0</v>
      </c>
      <c r="F61" s="29">
        <f t="shared" si="5"/>
        <v>0</v>
      </c>
      <c r="G61" s="29">
        <f t="shared" si="3"/>
        <v>0</v>
      </c>
      <c r="H61" s="104" t="b">
        <v>0</v>
      </c>
      <c r="I61" s="105" t="b">
        <v>0</v>
      </c>
    </row>
    <row r="62" spans="1:9" s="13" customFormat="1" ht="12" customHeight="1">
      <c r="A62" s="106"/>
      <c r="B62" s="107"/>
      <c r="C62" s="27"/>
      <c r="D62" s="103"/>
      <c r="E62" s="29" t="str">
        <f t="shared" si="4"/>
        <v>0</v>
      </c>
      <c r="F62" s="29">
        <f t="shared" si="5"/>
        <v>0</v>
      </c>
      <c r="G62" s="29">
        <f t="shared" si="3"/>
        <v>0</v>
      </c>
      <c r="H62" s="104" t="b">
        <v>0</v>
      </c>
      <c r="I62" s="105" t="b">
        <v>0</v>
      </c>
    </row>
    <row r="63" spans="1:9" s="13" customFormat="1" ht="12" customHeight="1">
      <c r="A63" s="106"/>
      <c r="B63" s="107"/>
      <c r="C63" s="27"/>
      <c r="D63" s="103"/>
      <c r="E63" s="29" t="str">
        <f t="shared" si="4"/>
        <v>0</v>
      </c>
      <c r="F63" s="29">
        <f t="shared" si="5"/>
        <v>0</v>
      </c>
      <c r="G63" s="29">
        <f t="shared" si="3"/>
        <v>0</v>
      </c>
      <c r="H63" s="104" t="b">
        <v>0</v>
      </c>
      <c r="I63" s="105" t="b">
        <v>0</v>
      </c>
    </row>
    <row r="64" spans="1:9" s="13" customFormat="1" ht="12" customHeight="1">
      <c r="A64" s="106"/>
      <c r="B64" s="107"/>
      <c r="C64" s="27"/>
      <c r="D64" s="103"/>
      <c r="E64" s="29" t="str">
        <f t="shared" si="4"/>
        <v>0</v>
      </c>
      <c r="F64" s="29">
        <f t="shared" si="5"/>
        <v>0</v>
      </c>
      <c r="G64" s="29">
        <f t="shared" si="3"/>
        <v>0</v>
      </c>
      <c r="H64" s="104" t="b">
        <v>0</v>
      </c>
      <c r="I64" s="105" t="b">
        <v>0</v>
      </c>
    </row>
    <row r="65" spans="1:9" s="13" customFormat="1" ht="12" customHeight="1">
      <c r="A65" s="106"/>
      <c r="B65" s="107"/>
      <c r="C65" s="27"/>
      <c r="D65" s="103"/>
      <c r="E65" s="29" t="str">
        <f t="shared" si="4"/>
        <v>0</v>
      </c>
      <c r="F65" s="29">
        <f t="shared" si="5"/>
        <v>0</v>
      </c>
      <c r="G65" s="29">
        <f t="shared" si="3"/>
        <v>0</v>
      </c>
      <c r="H65" s="104" t="b">
        <v>0</v>
      </c>
      <c r="I65" s="105" t="b">
        <v>0</v>
      </c>
    </row>
    <row r="66" spans="1:9" s="13" customFormat="1" ht="12" customHeight="1">
      <c r="A66" s="106"/>
      <c r="B66" s="107"/>
      <c r="C66" s="27"/>
      <c r="D66" s="7"/>
      <c r="E66" s="29" t="str">
        <f t="shared" si="4"/>
        <v>0</v>
      </c>
      <c r="F66" s="29">
        <f t="shared" si="5"/>
        <v>0</v>
      </c>
      <c r="G66" s="29">
        <f t="shared" si="3"/>
        <v>0</v>
      </c>
      <c r="H66" s="104" t="b">
        <v>0</v>
      </c>
      <c r="I66" s="105" t="b">
        <v>0</v>
      </c>
    </row>
    <row r="67" spans="1:9" s="13" customFormat="1" ht="12" customHeight="1">
      <c r="A67" s="106"/>
      <c r="B67" s="107"/>
      <c r="C67" s="27"/>
      <c r="D67" s="103"/>
      <c r="E67" s="29" t="str">
        <f t="shared" si="4"/>
        <v>0</v>
      </c>
      <c r="F67" s="29">
        <f t="shared" si="5"/>
        <v>0</v>
      </c>
      <c r="G67" s="29">
        <f t="shared" si="3"/>
        <v>0</v>
      </c>
      <c r="H67" s="104" t="b">
        <v>0</v>
      </c>
      <c r="I67" s="105" t="b">
        <v>0</v>
      </c>
    </row>
    <row r="68" spans="1:9" s="13" customFormat="1" ht="12" customHeight="1">
      <c r="A68" s="106"/>
      <c r="B68" s="107"/>
      <c r="C68" s="27"/>
      <c r="D68" s="103"/>
      <c r="E68" s="29" t="str">
        <f t="shared" si="4"/>
        <v>0</v>
      </c>
      <c r="F68" s="29">
        <f t="shared" si="5"/>
        <v>0</v>
      </c>
      <c r="G68" s="29">
        <f t="shared" si="3"/>
        <v>0</v>
      </c>
      <c r="H68" s="104" t="b">
        <v>0</v>
      </c>
      <c r="I68" s="105" t="b">
        <v>0</v>
      </c>
    </row>
    <row r="69" spans="1:9" s="13" customFormat="1" ht="12" customHeight="1">
      <c r="A69" s="106"/>
      <c r="B69" s="107"/>
      <c r="C69" s="27"/>
      <c r="D69" s="103"/>
      <c r="E69" s="29" t="str">
        <f t="shared" si="4"/>
        <v>0</v>
      </c>
      <c r="F69" s="29">
        <f t="shared" si="5"/>
        <v>0</v>
      </c>
      <c r="G69" s="29">
        <f t="shared" si="3"/>
        <v>0</v>
      </c>
      <c r="H69" s="104" t="b">
        <v>0</v>
      </c>
      <c r="I69" s="105" t="b">
        <v>0</v>
      </c>
    </row>
    <row r="70" spans="1:9" s="13" customFormat="1" ht="12" customHeight="1">
      <c r="A70" s="124"/>
      <c r="B70" s="113"/>
      <c r="C70" s="9"/>
      <c r="D70" s="103"/>
      <c r="E70" s="29" t="str">
        <f t="shared" si="4"/>
        <v>0</v>
      </c>
      <c r="F70" s="29">
        <f t="shared" si="5"/>
        <v>0</v>
      </c>
      <c r="G70" s="29">
        <f t="shared" si="3"/>
        <v>0</v>
      </c>
      <c r="H70" s="92" t="b">
        <v>0</v>
      </c>
      <c r="I70" s="95" t="b">
        <v>0</v>
      </c>
    </row>
    <row r="71" spans="1:9" s="5" customFormat="1" ht="12" customHeight="1">
      <c r="A71" s="124"/>
      <c r="B71" s="113"/>
      <c r="C71" s="9"/>
      <c r="D71" s="103"/>
      <c r="E71" s="29" t="str">
        <f t="shared" si="4"/>
        <v>0</v>
      </c>
      <c r="F71" s="29">
        <f t="shared" si="5"/>
        <v>0</v>
      </c>
      <c r="G71" s="29">
        <f t="shared" si="3"/>
        <v>0</v>
      </c>
      <c r="H71" s="92" t="b">
        <v>0</v>
      </c>
      <c r="I71" s="95" t="b">
        <v>0</v>
      </c>
    </row>
    <row r="72" spans="1:9" s="5" customFormat="1" ht="12" customHeight="1">
      <c r="A72" s="124"/>
      <c r="B72" s="113"/>
      <c r="C72" s="9"/>
      <c r="D72" s="103"/>
      <c r="E72" s="29" t="str">
        <f t="shared" si="4"/>
        <v>0</v>
      </c>
      <c r="F72" s="29">
        <f t="shared" si="5"/>
        <v>0</v>
      </c>
      <c r="G72" s="29">
        <f t="shared" si="3"/>
        <v>0</v>
      </c>
      <c r="H72" s="92" t="b">
        <v>0</v>
      </c>
      <c r="I72" s="95" t="b">
        <v>0</v>
      </c>
    </row>
    <row r="73" spans="1:9" s="5" customFormat="1" ht="12" customHeight="1">
      <c r="A73" s="124"/>
      <c r="B73" s="113"/>
      <c r="C73" s="9"/>
      <c r="D73" s="103"/>
      <c r="E73" s="29" t="str">
        <f t="shared" si="4"/>
        <v>0</v>
      </c>
      <c r="F73" s="29">
        <f t="shared" si="5"/>
        <v>0</v>
      </c>
      <c r="G73" s="29">
        <f t="shared" si="3"/>
        <v>0</v>
      </c>
      <c r="H73" s="92" t="b">
        <v>0</v>
      </c>
      <c r="I73" s="95" t="b">
        <v>0</v>
      </c>
    </row>
    <row r="74" spans="1:9" s="5" customFormat="1" ht="12" customHeight="1">
      <c r="A74" s="124"/>
      <c r="B74" s="113"/>
      <c r="C74" s="9"/>
      <c r="D74" s="7"/>
      <c r="E74" s="29" t="str">
        <f t="shared" si="4"/>
        <v>0</v>
      </c>
      <c r="F74" s="29">
        <f t="shared" si="5"/>
        <v>0</v>
      </c>
      <c r="G74" s="29">
        <f t="shared" si="3"/>
        <v>0</v>
      </c>
      <c r="H74" s="92" t="b">
        <v>0</v>
      </c>
      <c r="I74" s="95" t="b">
        <v>0</v>
      </c>
    </row>
    <row r="75" spans="1:9" s="5" customFormat="1" ht="12" customHeight="1">
      <c r="A75" s="124"/>
      <c r="B75" s="113"/>
      <c r="C75" s="9"/>
      <c r="D75" s="103"/>
      <c r="E75" s="29" t="str">
        <f t="shared" si="4"/>
        <v>0</v>
      </c>
      <c r="F75" s="29">
        <f t="shared" si="5"/>
        <v>0</v>
      </c>
      <c r="G75" s="29">
        <f t="shared" si="3"/>
        <v>0</v>
      </c>
      <c r="H75" s="92" t="b">
        <v>0</v>
      </c>
      <c r="I75" s="95" t="b">
        <v>0</v>
      </c>
    </row>
    <row r="76" spans="1:9" s="5" customFormat="1" ht="12" customHeight="1">
      <c r="A76" s="124"/>
      <c r="B76" s="113"/>
      <c r="C76" s="9"/>
      <c r="D76" s="103"/>
      <c r="E76" s="29" t="str">
        <f t="shared" si="4"/>
        <v>0</v>
      </c>
      <c r="F76" s="29">
        <f t="shared" si="5"/>
        <v>0</v>
      </c>
      <c r="G76" s="29">
        <f t="shared" si="3"/>
        <v>0</v>
      </c>
      <c r="H76" s="92" t="b">
        <v>0</v>
      </c>
      <c r="I76" s="95" t="b">
        <v>0</v>
      </c>
    </row>
    <row r="77" spans="1:9" s="5" customFormat="1" ht="12" customHeight="1">
      <c r="A77" s="124"/>
      <c r="B77" s="113"/>
      <c r="C77" s="9"/>
      <c r="D77" s="103"/>
      <c r="E77" s="29" t="str">
        <f t="shared" si="4"/>
        <v>0</v>
      </c>
      <c r="F77" s="29">
        <f t="shared" si="5"/>
        <v>0</v>
      </c>
      <c r="G77" s="29">
        <f t="shared" si="3"/>
        <v>0</v>
      </c>
      <c r="H77" s="92" t="b">
        <v>0</v>
      </c>
      <c r="I77" s="95" t="b">
        <v>0</v>
      </c>
    </row>
    <row r="78" spans="1:9" s="5" customFormat="1" ht="12" customHeight="1">
      <c r="A78" s="124"/>
      <c r="B78" s="113"/>
      <c r="C78" s="9"/>
      <c r="D78" s="103"/>
      <c r="E78" s="29" t="str">
        <f t="shared" si="4"/>
        <v>0</v>
      </c>
      <c r="F78" s="29">
        <f t="shared" si="5"/>
        <v>0</v>
      </c>
      <c r="G78" s="29">
        <f t="shared" si="3"/>
        <v>0</v>
      </c>
      <c r="H78" s="92" t="b">
        <v>0</v>
      </c>
      <c r="I78" s="95" t="b">
        <v>0</v>
      </c>
    </row>
    <row r="79" spans="1:9" s="5" customFormat="1" ht="12" customHeight="1">
      <c r="A79" s="124"/>
      <c r="B79" s="113"/>
      <c r="C79" s="9"/>
      <c r="D79" s="103"/>
      <c r="E79" s="29" t="str">
        <f t="shared" si="4"/>
        <v>0</v>
      </c>
      <c r="F79" s="29">
        <f t="shared" si="5"/>
        <v>0</v>
      </c>
      <c r="G79" s="29">
        <f t="shared" si="3"/>
        <v>0</v>
      </c>
      <c r="H79" s="92" t="b">
        <v>0</v>
      </c>
      <c r="I79" s="95" t="b">
        <v>0</v>
      </c>
    </row>
    <row r="80" spans="1:9" s="5" customFormat="1" ht="12" customHeight="1">
      <c r="A80" s="106"/>
      <c r="B80" s="107"/>
      <c r="C80" s="9"/>
      <c r="D80" s="103"/>
      <c r="E80" s="29" t="str">
        <f t="shared" si="4"/>
        <v>0</v>
      </c>
      <c r="F80" s="29">
        <f t="shared" si="5"/>
        <v>0</v>
      </c>
      <c r="G80" s="29">
        <f t="shared" si="3"/>
        <v>0</v>
      </c>
      <c r="H80" s="92" t="b">
        <v>0</v>
      </c>
      <c r="I80" s="95" t="b">
        <v>0</v>
      </c>
    </row>
    <row r="81" spans="1:9" s="5" customFormat="1" ht="12" customHeight="1">
      <c r="A81" s="106"/>
      <c r="B81" s="107"/>
      <c r="C81" s="9"/>
      <c r="D81" s="103"/>
      <c r="E81" s="29" t="str">
        <f t="shared" si="4"/>
        <v>0</v>
      </c>
      <c r="F81" s="29">
        <f t="shared" si="5"/>
        <v>0</v>
      </c>
      <c r="G81" s="29">
        <f t="shared" si="3"/>
        <v>0</v>
      </c>
      <c r="H81" s="92" t="b">
        <v>0</v>
      </c>
      <c r="I81" s="95" t="b">
        <v>0</v>
      </c>
    </row>
    <row r="82" spans="1:9" s="5" customFormat="1" ht="12" customHeight="1">
      <c r="A82" s="106"/>
      <c r="B82" s="107"/>
      <c r="C82" s="9"/>
      <c r="D82" s="10"/>
      <c r="E82" s="29" t="str">
        <f t="shared" si="4"/>
        <v>0</v>
      </c>
      <c r="F82" s="29">
        <f t="shared" si="5"/>
        <v>0</v>
      </c>
      <c r="G82" s="29">
        <f t="shared" si="3"/>
        <v>0</v>
      </c>
      <c r="H82" s="92" t="b">
        <v>0</v>
      </c>
      <c r="I82" s="95" t="b">
        <v>0</v>
      </c>
    </row>
    <row r="83" spans="1:9" s="5" customFormat="1" ht="12" customHeight="1">
      <c r="A83" s="106"/>
      <c r="B83" s="107"/>
      <c r="C83" s="9"/>
      <c r="D83" s="10"/>
      <c r="E83" s="29" t="str">
        <f t="shared" si="4"/>
        <v>0</v>
      </c>
      <c r="F83" s="29">
        <f t="shared" si="5"/>
        <v>0</v>
      </c>
      <c r="G83" s="29">
        <f t="shared" si="3"/>
        <v>0</v>
      </c>
      <c r="H83" s="92" t="b">
        <v>0</v>
      </c>
      <c r="I83" s="95" t="b">
        <v>0</v>
      </c>
    </row>
    <row r="84" spans="1:9" s="5" customFormat="1" ht="12" customHeight="1">
      <c r="A84" s="106"/>
      <c r="B84" s="107"/>
      <c r="C84" s="9"/>
      <c r="D84" s="10"/>
      <c r="E84" s="29" t="str">
        <f t="shared" si="4"/>
        <v>0</v>
      </c>
      <c r="F84" s="29">
        <f t="shared" si="5"/>
        <v>0</v>
      </c>
      <c r="G84" s="29">
        <f t="shared" si="3"/>
        <v>0</v>
      </c>
      <c r="H84" s="92" t="b">
        <v>0</v>
      </c>
      <c r="I84" s="95" t="b">
        <v>0</v>
      </c>
    </row>
    <row r="85" spans="1:9" s="5" customFormat="1" ht="12" customHeight="1">
      <c r="A85" s="106"/>
      <c r="B85" s="107"/>
      <c r="C85" s="9"/>
      <c r="D85" s="10"/>
      <c r="E85" s="29" t="str">
        <f t="shared" si="4"/>
        <v>0</v>
      </c>
      <c r="F85" s="29">
        <f t="shared" si="5"/>
        <v>0</v>
      </c>
      <c r="G85" s="29">
        <f t="shared" si="3"/>
        <v>0</v>
      </c>
      <c r="H85" s="92" t="b">
        <v>0</v>
      </c>
      <c r="I85" s="95" t="b">
        <v>0</v>
      </c>
    </row>
    <row r="86" spans="1:9" s="5" customFormat="1" ht="12" customHeight="1">
      <c r="A86" s="106"/>
      <c r="B86" s="107"/>
      <c r="C86" s="9"/>
      <c r="D86" s="10"/>
      <c r="E86" s="29" t="str">
        <f t="shared" si="4"/>
        <v>0</v>
      </c>
      <c r="F86" s="29">
        <f t="shared" si="5"/>
        <v>0</v>
      </c>
      <c r="G86" s="29">
        <f t="shared" si="3"/>
        <v>0</v>
      </c>
      <c r="H86" s="92" t="b">
        <v>0</v>
      </c>
      <c r="I86" s="95" t="b">
        <v>0</v>
      </c>
    </row>
    <row r="87" spans="1:9" s="5" customFormat="1" ht="12" customHeight="1">
      <c r="A87" s="106"/>
      <c r="B87" s="107"/>
      <c r="C87" s="9"/>
      <c r="D87" s="10"/>
      <c r="E87" s="29" t="str">
        <f t="shared" si="4"/>
        <v>0</v>
      </c>
      <c r="F87" s="29">
        <f t="shared" si="5"/>
        <v>0</v>
      </c>
      <c r="G87" s="29">
        <f t="shared" si="3"/>
        <v>0</v>
      </c>
      <c r="H87" s="92" t="b">
        <v>0</v>
      </c>
      <c r="I87" s="95" t="b">
        <v>0</v>
      </c>
    </row>
    <row r="88" spans="1:9" s="5" customFormat="1" ht="12" customHeight="1">
      <c r="A88" s="129"/>
      <c r="B88" s="130"/>
      <c r="C88" s="11"/>
      <c r="D88" s="12"/>
      <c r="E88" s="29" t="str">
        <f t="shared" si="4"/>
        <v>0</v>
      </c>
      <c r="F88" s="29">
        <f t="shared" si="5"/>
        <v>0</v>
      </c>
      <c r="G88" s="29">
        <f t="shared" si="3"/>
        <v>0</v>
      </c>
      <c r="H88" s="93" t="b">
        <v>0</v>
      </c>
      <c r="I88" s="96" t="b">
        <v>0</v>
      </c>
    </row>
    <row r="89" spans="1:9" ht="9" customHeight="1">
      <c r="B89" s="2"/>
      <c r="C89" s="2"/>
      <c r="D89" s="2"/>
      <c r="E89" s="2"/>
      <c r="F89" s="2"/>
      <c r="G89" s="2"/>
      <c r="H89" s="2"/>
      <c r="I89" s="2"/>
    </row>
    <row r="90" spans="1:9" ht="39" customHeight="1">
      <c r="A90" s="114" t="s">
        <v>35</v>
      </c>
      <c r="B90" s="14" t="s">
        <v>19</v>
      </c>
      <c r="C90" s="15" t="s">
        <v>27</v>
      </c>
      <c r="D90" s="15" t="s">
        <v>221</v>
      </c>
      <c r="E90" s="16" t="s">
        <v>21</v>
      </c>
      <c r="F90" s="17" t="s">
        <v>22</v>
      </c>
      <c r="G90" s="18" t="s">
        <v>23</v>
      </c>
      <c r="H90" s="18" t="s">
        <v>44</v>
      </c>
      <c r="I90" s="19" t="s">
        <v>41</v>
      </c>
    </row>
    <row r="91" spans="1:9">
      <c r="A91" s="115"/>
      <c r="B91" s="20">
        <f>SUM(F50:F88)</f>
        <v>0</v>
      </c>
      <c r="C91" s="33">
        <f>SUM(G50:G88)</f>
        <v>0</v>
      </c>
      <c r="D91" s="31" t="e">
        <f>IF(B91=0,NA(),C91/B91)</f>
        <v>#N/A</v>
      </c>
      <c r="E91" s="31" t="e">
        <f>IF(D91="0",(C44)/(B44),(C44+C91)/(B44+B91))</f>
        <v>#N/A</v>
      </c>
      <c r="F91" s="32">
        <f>SUMIF(H50:H88,TRUE,F50:F88)</f>
        <v>0</v>
      </c>
      <c r="G91" s="33">
        <f>SUMIF(H50:H88,TRUE,G50:G88)</f>
        <v>0</v>
      </c>
      <c r="H91" s="31" t="e">
        <f>IF(F91=0,NA(),G91/F91)</f>
        <v>#N/A</v>
      </c>
      <c r="I91" s="31" t="e">
        <f>IF(H91="0",(G44)/(F44),(G44+G91)/(F44+F91))</f>
        <v>#N/A</v>
      </c>
    </row>
    <row r="92" spans="1:9" ht="9" customHeight="1">
      <c r="A92" s="115"/>
      <c r="B92" s="2"/>
      <c r="C92" s="2"/>
      <c r="D92" s="3"/>
      <c r="F92" s="21"/>
      <c r="G92" s="21"/>
      <c r="H92" s="21"/>
      <c r="I92" s="21"/>
    </row>
    <row r="93" spans="1:9" ht="28.5" customHeight="1">
      <c r="A93" s="115"/>
      <c r="B93" s="65" t="s">
        <v>61</v>
      </c>
      <c r="C93" s="66" t="s">
        <v>60</v>
      </c>
      <c r="D93" s="66" t="s">
        <v>58</v>
      </c>
      <c r="E93" s="67" t="s">
        <v>59</v>
      </c>
      <c r="F93" s="23"/>
      <c r="G93" s="23"/>
      <c r="H93" s="23"/>
      <c r="I93" s="23"/>
    </row>
    <row r="94" spans="1:9">
      <c r="A94" s="115"/>
      <c r="B94" s="20">
        <f>SUMIF(H50:H88,FALSE,F50:F88)</f>
        <v>0</v>
      </c>
      <c r="C94" s="33">
        <f>SUMIF(H50:H88,FALSE,G50:G88)</f>
        <v>0</v>
      </c>
      <c r="D94" s="31" t="e">
        <f>IF(B94=0,NA(),C94/B94)</f>
        <v>#N/A</v>
      </c>
      <c r="E94" s="31" t="e">
        <f>IF(D94="0",(C47)/(B47),(C47+C94)/(B47+B94))</f>
        <v>#N/A</v>
      </c>
      <c r="F94" s="23"/>
      <c r="G94" s="23"/>
      <c r="H94" s="23"/>
      <c r="I94" s="23"/>
    </row>
    <row r="95" spans="1:9" ht="54" customHeight="1">
      <c r="A95" s="121" t="s">
        <v>63</v>
      </c>
      <c r="B95" s="122"/>
      <c r="C95" s="62" t="s">
        <v>4</v>
      </c>
      <c r="D95" s="63" t="s">
        <v>30</v>
      </c>
      <c r="E95" s="63" t="s">
        <v>219</v>
      </c>
      <c r="F95" s="63" t="s">
        <v>220</v>
      </c>
      <c r="G95" s="63" t="s">
        <v>34</v>
      </c>
      <c r="H95" s="63" t="s">
        <v>31</v>
      </c>
      <c r="I95" s="64" t="s">
        <v>33</v>
      </c>
    </row>
    <row r="96" spans="1:9" s="5" customFormat="1" ht="12.75" customHeight="1">
      <c r="A96" s="126"/>
      <c r="B96" s="131"/>
      <c r="C96" s="6"/>
      <c r="D96" s="7"/>
      <c r="E96" s="29" t="str">
        <f t="shared" ref="E96:E127" si="6">IF(C96="","0",VLOOKUP(C96,$A$262:$B$275,2,FALSE))</f>
        <v>0</v>
      </c>
      <c r="F96" s="29">
        <f t="shared" ref="F96:F127" si="7">IF(I96,VLOOKUP(D96,$D$262:$E$280,2,FALSE),D96)</f>
        <v>0</v>
      </c>
      <c r="G96" s="29">
        <f t="shared" ref="G96" si="8">F96*E96</f>
        <v>0</v>
      </c>
      <c r="H96" s="91" t="b">
        <v>0</v>
      </c>
      <c r="I96" s="94" t="b">
        <v>0</v>
      </c>
    </row>
    <row r="97" spans="1:9" s="5" customFormat="1" ht="12.75" customHeight="1">
      <c r="A97" s="106"/>
      <c r="B97" s="107"/>
      <c r="C97" s="27"/>
      <c r="D97" s="103"/>
      <c r="E97" s="29" t="str">
        <f t="shared" si="6"/>
        <v>0</v>
      </c>
      <c r="F97" s="29">
        <f t="shared" si="7"/>
        <v>0</v>
      </c>
      <c r="G97" s="29">
        <f t="shared" ref="G97:G148" si="9">F97*E97</f>
        <v>0</v>
      </c>
      <c r="H97" s="104" t="b">
        <v>0</v>
      </c>
      <c r="I97" s="105" t="b">
        <v>0</v>
      </c>
    </row>
    <row r="98" spans="1:9" s="5" customFormat="1" ht="12.75" customHeight="1">
      <c r="A98" s="106"/>
      <c r="B98" s="107"/>
      <c r="C98" s="27"/>
      <c r="D98" s="103"/>
      <c r="E98" s="29" t="str">
        <f t="shared" si="6"/>
        <v>0</v>
      </c>
      <c r="F98" s="29">
        <f t="shared" si="7"/>
        <v>0</v>
      </c>
      <c r="G98" s="29">
        <f t="shared" si="9"/>
        <v>0</v>
      </c>
      <c r="H98" s="104" t="b">
        <v>0</v>
      </c>
      <c r="I98" s="105" t="b">
        <v>0</v>
      </c>
    </row>
    <row r="99" spans="1:9" s="5" customFormat="1" ht="12.75" customHeight="1">
      <c r="A99" s="106"/>
      <c r="B99" s="107"/>
      <c r="C99" s="27"/>
      <c r="D99" s="103"/>
      <c r="E99" s="29" t="str">
        <f t="shared" si="6"/>
        <v>0</v>
      </c>
      <c r="F99" s="29">
        <f t="shared" si="7"/>
        <v>0</v>
      </c>
      <c r="G99" s="29">
        <f t="shared" si="9"/>
        <v>0</v>
      </c>
      <c r="H99" s="104" t="b">
        <v>0</v>
      </c>
      <c r="I99" s="105" t="b">
        <v>0</v>
      </c>
    </row>
    <row r="100" spans="1:9" s="5" customFormat="1" ht="12.75" customHeight="1">
      <c r="A100" s="106"/>
      <c r="B100" s="107"/>
      <c r="C100" s="27"/>
      <c r="D100" s="103"/>
      <c r="E100" s="29" t="str">
        <f t="shared" si="6"/>
        <v>0</v>
      </c>
      <c r="F100" s="29">
        <f t="shared" si="7"/>
        <v>0</v>
      </c>
      <c r="G100" s="29">
        <f t="shared" si="9"/>
        <v>0</v>
      </c>
      <c r="H100" s="104" t="b">
        <v>0</v>
      </c>
      <c r="I100" s="105" t="b">
        <v>0</v>
      </c>
    </row>
    <row r="101" spans="1:9" s="5" customFormat="1" ht="12.75" customHeight="1">
      <c r="A101" s="106"/>
      <c r="B101" s="107"/>
      <c r="C101" s="27"/>
      <c r="D101" s="103"/>
      <c r="E101" s="29" t="str">
        <f t="shared" si="6"/>
        <v>0</v>
      </c>
      <c r="F101" s="29">
        <f t="shared" si="7"/>
        <v>0</v>
      </c>
      <c r="G101" s="29">
        <f t="shared" si="9"/>
        <v>0</v>
      </c>
      <c r="H101" s="104" t="b">
        <v>0</v>
      </c>
      <c r="I101" s="105" t="b">
        <v>0</v>
      </c>
    </row>
    <row r="102" spans="1:9" s="5" customFormat="1" ht="12.75" customHeight="1">
      <c r="A102" s="106"/>
      <c r="B102" s="107"/>
      <c r="C102" s="27"/>
      <c r="D102" s="103"/>
      <c r="E102" s="29" t="str">
        <f t="shared" si="6"/>
        <v>0</v>
      </c>
      <c r="F102" s="29">
        <f t="shared" si="7"/>
        <v>0</v>
      </c>
      <c r="G102" s="29">
        <f t="shared" si="9"/>
        <v>0</v>
      </c>
      <c r="H102" s="104" t="b">
        <v>0</v>
      </c>
      <c r="I102" s="105" t="b">
        <v>0</v>
      </c>
    </row>
    <row r="103" spans="1:9" s="5" customFormat="1" ht="12.75" customHeight="1">
      <c r="A103" s="106"/>
      <c r="B103" s="107"/>
      <c r="C103" s="27"/>
      <c r="D103" s="103"/>
      <c r="E103" s="29" t="str">
        <f t="shared" si="6"/>
        <v>0</v>
      </c>
      <c r="F103" s="29">
        <f t="shared" si="7"/>
        <v>0</v>
      </c>
      <c r="G103" s="29">
        <f t="shared" si="9"/>
        <v>0</v>
      </c>
      <c r="H103" s="104" t="b">
        <v>0</v>
      </c>
      <c r="I103" s="105" t="b">
        <v>0</v>
      </c>
    </row>
    <row r="104" spans="1:9" s="5" customFormat="1" ht="12.75" customHeight="1">
      <c r="A104" s="106"/>
      <c r="B104" s="107"/>
      <c r="C104" s="27"/>
      <c r="D104" s="7"/>
      <c r="E104" s="29" t="str">
        <f t="shared" si="6"/>
        <v>0</v>
      </c>
      <c r="F104" s="29">
        <f t="shared" si="7"/>
        <v>0</v>
      </c>
      <c r="G104" s="29">
        <f t="shared" si="9"/>
        <v>0</v>
      </c>
      <c r="H104" s="104" t="b">
        <v>0</v>
      </c>
      <c r="I104" s="105" t="b">
        <v>0</v>
      </c>
    </row>
    <row r="105" spans="1:9" s="5" customFormat="1" ht="12.75" customHeight="1">
      <c r="A105" s="106"/>
      <c r="B105" s="107"/>
      <c r="C105" s="27"/>
      <c r="D105" s="103"/>
      <c r="E105" s="29" t="str">
        <f t="shared" si="6"/>
        <v>0</v>
      </c>
      <c r="F105" s="29">
        <f t="shared" si="7"/>
        <v>0</v>
      </c>
      <c r="G105" s="29">
        <f t="shared" si="9"/>
        <v>0</v>
      </c>
      <c r="H105" s="104" t="b">
        <v>0</v>
      </c>
      <c r="I105" s="105" t="b">
        <v>0</v>
      </c>
    </row>
    <row r="106" spans="1:9" s="5" customFormat="1" ht="12.75" customHeight="1">
      <c r="A106" s="106"/>
      <c r="B106" s="107"/>
      <c r="C106" s="27"/>
      <c r="D106" s="103"/>
      <c r="E106" s="29" t="str">
        <f t="shared" si="6"/>
        <v>0</v>
      </c>
      <c r="F106" s="29">
        <f t="shared" si="7"/>
        <v>0</v>
      </c>
      <c r="G106" s="29">
        <f t="shared" si="9"/>
        <v>0</v>
      </c>
      <c r="H106" s="104" t="b">
        <v>0</v>
      </c>
      <c r="I106" s="105" t="b">
        <v>0</v>
      </c>
    </row>
    <row r="107" spans="1:9" s="5" customFormat="1" ht="12.75" customHeight="1">
      <c r="A107" s="106"/>
      <c r="B107" s="107"/>
      <c r="C107" s="27"/>
      <c r="D107" s="103"/>
      <c r="E107" s="29" t="str">
        <f t="shared" si="6"/>
        <v>0</v>
      </c>
      <c r="F107" s="29">
        <f t="shared" si="7"/>
        <v>0</v>
      </c>
      <c r="G107" s="29">
        <f t="shared" si="9"/>
        <v>0</v>
      </c>
      <c r="H107" s="104" t="b">
        <v>0</v>
      </c>
      <c r="I107" s="105" t="b">
        <v>0</v>
      </c>
    </row>
    <row r="108" spans="1:9" s="5" customFormat="1" ht="12.75" customHeight="1">
      <c r="A108" s="106"/>
      <c r="B108" s="107"/>
      <c r="C108" s="27"/>
      <c r="D108" s="103"/>
      <c r="E108" s="29" t="str">
        <f t="shared" si="6"/>
        <v>0</v>
      </c>
      <c r="F108" s="29">
        <f t="shared" si="7"/>
        <v>0</v>
      </c>
      <c r="G108" s="29">
        <f t="shared" si="9"/>
        <v>0</v>
      </c>
      <c r="H108" s="104" t="b">
        <v>0</v>
      </c>
      <c r="I108" s="105" t="b">
        <v>0</v>
      </c>
    </row>
    <row r="109" spans="1:9" s="5" customFormat="1" ht="12.75" customHeight="1">
      <c r="A109" s="106"/>
      <c r="B109" s="107"/>
      <c r="C109" s="27"/>
      <c r="D109" s="103"/>
      <c r="E109" s="29" t="str">
        <f t="shared" si="6"/>
        <v>0</v>
      </c>
      <c r="F109" s="29">
        <f t="shared" si="7"/>
        <v>0</v>
      </c>
      <c r="G109" s="29">
        <f t="shared" si="9"/>
        <v>0</v>
      </c>
      <c r="H109" s="104" t="b">
        <v>0</v>
      </c>
      <c r="I109" s="105" t="b">
        <v>0</v>
      </c>
    </row>
    <row r="110" spans="1:9" s="5" customFormat="1" ht="12.75" customHeight="1">
      <c r="A110" s="106"/>
      <c r="B110" s="107"/>
      <c r="C110" s="27"/>
      <c r="D110" s="103"/>
      <c r="E110" s="29" t="str">
        <f t="shared" si="6"/>
        <v>0</v>
      </c>
      <c r="F110" s="29">
        <f t="shared" si="7"/>
        <v>0</v>
      </c>
      <c r="G110" s="29">
        <f t="shared" si="9"/>
        <v>0</v>
      </c>
      <c r="H110" s="104" t="b">
        <v>0</v>
      </c>
      <c r="I110" s="105" t="b">
        <v>0</v>
      </c>
    </row>
    <row r="111" spans="1:9" s="5" customFormat="1" ht="12.75" customHeight="1">
      <c r="A111" s="106"/>
      <c r="B111" s="107"/>
      <c r="C111" s="27"/>
      <c r="D111" s="103"/>
      <c r="E111" s="29" t="str">
        <f t="shared" si="6"/>
        <v>0</v>
      </c>
      <c r="F111" s="29">
        <f t="shared" si="7"/>
        <v>0</v>
      </c>
      <c r="G111" s="29">
        <f t="shared" si="9"/>
        <v>0</v>
      </c>
      <c r="H111" s="104" t="b">
        <v>0</v>
      </c>
      <c r="I111" s="105" t="b">
        <v>0</v>
      </c>
    </row>
    <row r="112" spans="1:9" s="5" customFormat="1" ht="12.75" customHeight="1">
      <c r="A112" s="106"/>
      <c r="B112" s="107"/>
      <c r="C112" s="27"/>
      <c r="D112" s="7"/>
      <c r="E112" s="29" t="str">
        <f t="shared" si="6"/>
        <v>0</v>
      </c>
      <c r="F112" s="29">
        <f t="shared" si="7"/>
        <v>0</v>
      </c>
      <c r="G112" s="29">
        <f t="shared" si="9"/>
        <v>0</v>
      </c>
      <c r="H112" s="104" t="b">
        <v>0</v>
      </c>
      <c r="I112" s="105" t="b">
        <v>0</v>
      </c>
    </row>
    <row r="113" spans="1:9" s="5" customFormat="1" ht="12.75" customHeight="1">
      <c r="A113" s="106"/>
      <c r="B113" s="107"/>
      <c r="C113" s="27"/>
      <c r="D113" s="103"/>
      <c r="E113" s="29" t="str">
        <f t="shared" si="6"/>
        <v>0</v>
      </c>
      <c r="F113" s="29">
        <f t="shared" si="7"/>
        <v>0</v>
      </c>
      <c r="G113" s="29">
        <f t="shared" si="9"/>
        <v>0</v>
      </c>
      <c r="H113" s="104" t="b">
        <v>0</v>
      </c>
      <c r="I113" s="105" t="b">
        <v>0</v>
      </c>
    </row>
    <row r="114" spans="1:9" s="5" customFormat="1" ht="12.75" customHeight="1">
      <c r="A114" s="106"/>
      <c r="B114" s="107"/>
      <c r="C114" s="27"/>
      <c r="D114" s="103"/>
      <c r="E114" s="29" t="str">
        <f t="shared" si="6"/>
        <v>0</v>
      </c>
      <c r="F114" s="29">
        <f t="shared" si="7"/>
        <v>0</v>
      </c>
      <c r="G114" s="29">
        <f t="shared" si="9"/>
        <v>0</v>
      </c>
      <c r="H114" s="104" t="b">
        <v>0</v>
      </c>
      <c r="I114" s="105" t="b">
        <v>0</v>
      </c>
    </row>
    <row r="115" spans="1:9" s="5" customFormat="1" ht="12.75" customHeight="1">
      <c r="A115" s="106"/>
      <c r="B115" s="107"/>
      <c r="C115" s="27"/>
      <c r="D115" s="103"/>
      <c r="E115" s="29" t="str">
        <f t="shared" si="6"/>
        <v>0</v>
      </c>
      <c r="F115" s="29">
        <f t="shared" si="7"/>
        <v>0</v>
      </c>
      <c r="G115" s="29">
        <f t="shared" si="9"/>
        <v>0</v>
      </c>
      <c r="H115" s="104" t="b">
        <v>0</v>
      </c>
      <c r="I115" s="105" t="b">
        <v>0</v>
      </c>
    </row>
    <row r="116" spans="1:9" s="5" customFormat="1" ht="12.75" customHeight="1">
      <c r="A116" s="124"/>
      <c r="B116" s="107"/>
      <c r="C116" s="9"/>
      <c r="D116" s="103"/>
      <c r="E116" s="29" t="str">
        <f t="shared" si="6"/>
        <v>0</v>
      </c>
      <c r="F116" s="29">
        <f t="shared" si="7"/>
        <v>0</v>
      </c>
      <c r="G116" s="29">
        <f t="shared" si="9"/>
        <v>0</v>
      </c>
      <c r="H116" s="92" t="b">
        <v>0</v>
      </c>
      <c r="I116" s="95" t="b">
        <v>0</v>
      </c>
    </row>
    <row r="117" spans="1:9" s="5" customFormat="1" ht="12.75" customHeight="1">
      <c r="A117" s="124"/>
      <c r="B117" s="107"/>
      <c r="C117" s="9"/>
      <c r="D117" s="103"/>
      <c r="E117" s="29" t="str">
        <f t="shared" si="6"/>
        <v>0</v>
      </c>
      <c r="F117" s="29">
        <f t="shared" si="7"/>
        <v>0</v>
      </c>
      <c r="G117" s="29">
        <f t="shared" si="9"/>
        <v>0</v>
      </c>
      <c r="H117" s="92" t="b">
        <v>0</v>
      </c>
      <c r="I117" s="95" t="b">
        <v>0</v>
      </c>
    </row>
    <row r="118" spans="1:9" s="5" customFormat="1" ht="12.75" customHeight="1">
      <c r="A118" s="124"/>
      <c r="B118" s="107"/>
      <c r="C118" s="9"/>
      <c r="D118" s="103"/>
      <c r="E118" s="29" t="str">
        <f t="shared" si="6"/>
        <v>0</v>
      </c>
      <c r="F118" s="29">
        <f t="shared" si="7"/>
        <v>0</v>
      </c>
      <c r="G118" s="29">
        <f t="shared" si="9"/>
        <v>0</v>
      </c>
      <c r="H118" s="92" t="b">
        <v>0</v>
      </c>
      <c r="I118" s="95" t="b">
        <v>0</v>
      </c>
    </row>
    <row r="119" spans="1:9" s="5" customFormat="1" ht="12.75" customHeight="1">
      <c r="A119" s="124"/>
      <c r="B119" s="107"/>
      <c r="C119" s="9"/>
      <c r="D119" s="103"/>
      <c r="E119" s="29" t="str">
        <f t="shared" si="6"/>
        <v>0</v>
      </c>
      <c r="F119" s="29">
        <f t="shared" si="7"/>
        <v>0</v>
      </c>
      <c r="G119" s="29">
        <f t="shared" si="9"/>
        <v>0</v>
      </c>
      <c r="H119" s="92" t="b">
        <v>0</v>
      </c>
      <c r="I119" s="95" t="b">
        <v>0</v>
      </c>
    </row>
    <row r="120" spans="1:9" s="5" customFormat="1" ht="12.75" customHeight="1">
      <c r="A120" s="124"/>
      <c r="B120" s="107"/>
      <c r="C120" s="9"/>
      <c r="D120" s="7"/>
      <c r="E120" s="29" t="str">
        <f t="shared" si="6"/>
        <v>0</v>
      </c>
      <c r="F120" s="29">
        <f t="shared" si="7"/>
        <v>0</v>
      </c>
      <c r="G120" s="29">
        <f t="shared" si="9"/>
        <v>0</v>
      </c>
      <c r="H120" s="92" t="b">
        <v>0</v>
      </c>
      <c r="I120" s="95" t="b">
        <v>0</v>
      </c>
    </row>
    <row r="121" spans="1:9" s="5" customFormat="1" ht="12.75" customHeight="1">
      <c r="A121" s="106"/>
      <c r="B121" s="107"/>
      <c r="C121" s="9"/>
      <c r="D121" s="103"/>
      <c r="E121" s="29" t="str">
        <f t="shared" si="6"/>
        <v>0</v>
      </c>
      <c r="F121" s="29">
        <f t="shared" si="7"/>
        <v>0</v>
      </c>
      <c r="G121" s="29">
        <f t="shared" si="9"/>
        <v>0</v>
      </c>
      <c r="H121" s="92" t="b">
        <v>0</v>
      </c>
      <c r="I121" s="95" t="b">
        <v>0</v>
      </c>
    </row>
    <row r="122" spans="1:9" s="5" customFormat="1" ht="12.75" customHeight="1">
      <c r="A122" s="106"/>
      <c r="B122" s="107"/>
      <c r="C122" s="9"/>
      <c r="D122" s="103"/>
      <c r="E122" s="29" t="str">
        <f t="shared" si="6"/>
        <v>0</v>
      </c>
      <c r="F122" s="29">
        <f t="shared" si="7"/>
        <v>0</v>
      </c>
      <c r="G122" s="29">
        <f t="shared" si="9"/>
        <v>0</v>
      </c>
      <c r="H122" s="92" t="b">
        <v>0</v>
      </c>
      <c r="I122" s="95" t="b">
        <v>0</v>
      </c>
    </row>
    <row r="123" spans="1:9" s="5" customFormat="1" ht="12.75" customHeight="1">
      <c r="A123" s="106"/>
      <c r="B123" s="107"/>
      <c r="C123" s="9"/>
      <c r="D123" s="103"/>
      <c r="E123" s="29" t="str">
        <f t="shared" si="6"/>
        <v>0</v>
      </c>
      <c r="F123" s="29">
        <f t="shared" si="7"/>
        <v>0</v>
      </c>
      <c r="G123" s="29">
        <f t="shared" si="9"/>
        <v>0</v>
      </c>
      <c r="H123" s="92" t="b">
        <v>0</v>
      </c>
      <c r="I123" s="95" t="b">
        <v>0</v>
      </c>
    </row>
    <row r="124" spans="1:9" s="5" customFormat="1" ht="12.75" customHeight="1">
      <c r="A124" s="106"/>
      <c r="B124" s="107"/>
      <c r="C124" s="9"/>
      <c r="D124" s="103"/>
      <c r="E124" s="29" t="str">
        <f t="shared" si="6"/>
        <v>0</v>
      </c>
      <c r="F124" s="29">
        <f t="shared" si="7"/>
        <v>0</v>
      </c>
      <c r="G124" s="29">
        <f t="shared" si="9"/>
        <v>0</v>
      </c>
      <c r="H124" s="92" t="b">
        <v>0</v>
      </c>
      <c r="I124" s="95" t="b">
        <v>0</v>
      </c>
    </row>
    <row r="125" spans="1:9" s="5" customFormat="1" ht="12.75" customHeight="1">
      <c r="A125" s="106"/>
      <c r="B125" s="107"/>
      <c r="C125" s="9"/>
      <c r="D125" s="103"/>
      <c r="E125" s="29" t="str">
        <f t="shared" si="6"/>
        <v>0</v>
      </c>
      <c r="F125" s="29">
        <f t="shared" si="7"/>
        <v>0</v>
      </c>
      <c r="G125" s="29">
        <f t="shared" si="9"/>
        <v>0</v>
      </c>
      <c r="H125" s="92" t="b">
        <v>0</v>
      </c>
      <c r="I125" s="95" t="b">
        <v>0</v>
      </c>
    </row>
    <row r="126" spans="1:9" s="5" customFormat="1" ht="12.75" customHeight="1">
      <c r="A126" s="106"/>
      <c r="B126" s="107"/>
      <c r="C126" s="9"/>
      <c r="D126" s="103"/>
      <c r="E126" s="29" t="str">
        <f t="shared" si="6"/>
        <v>0</v>
      </c>
      <c r="F126" s="29">
        <f t="shared" si="7"/>
        <v>0</v>
      </c>
      <c r="G126" s="29">
        <f t="shared" si="9"/>
        <v>0</v>
      </c>
      <c r="H126" s="92" t="b">
        <v>0</v>
      </c>
      <c r="I126" s="95" t="b">
        <v>0</v>
      </c>
    </row>
    <row r="127" spans="1:9" s="5" customFormat="1" ht="12.75" customHeight="1">
      <c r="A127" s="106"/>
      <c r="B127" s="107"/>
      <c r="C127" s="9"/>
      <c r="D127" s="103"/>
      <c r="E127" s="29" t="str">
        <f t="shared" si="6"/>
        <v>0</v>
      </c>
      <c r="F127" s="29">
        <f t="shared" si="7"/>
        <v>0</v>
      </c>
      <c r="G127" s="29">
        <f t="shared" si="9"/>
        <v>0</v>
      </c>
      <c r="H127" s="92" t="b">
        <v>0</v>
      </c>
      <c r="I127" s="95" t="b">
        <v>0</v>
      </c>
    </row>
    <row r="128" spans="1:9" s="5" customFormat="1" ht="12.75" customHeight="1">
      <c r="A128" s="106"/>
      <c r="B128" s="107"/>
      <c r="C128" s="9"/>
      <c r="D128" s="10"/>
      <c r="E128" s="29" t="str">
        <f t="shared" ref="E128:E148" si="10">IF(C128="","0",VLOOKUP(C128,$A$262:$B$275,2,FALSE))</f>
        <v>0</v>
      </c>
      <c r="F128" s="29">
        <f t="shared" ref="F128:F148" si="11">IF(I128,VLOOKUP(D128,$D$262:$E$280,2,FALSE),D128)</f>
        <v>0</v>
      </c>
      <c r="G128" s="29">
        <f t="shared" si="9"/>
        <v>0</v>
      </c>
      <c r="H128" s="92" t="b">
        <v>0</v>
      </c>
      <c r="I128" s="95" t="b">
        <v>0</v>
      </c>
    </row>
    <row r="129" spans="1:9" s="5" customFormat="1" ht="12.75" customHeight="1">
      <c r="A129" s="106"/>
      <c r="B129" s="107"/>
      <c r="C129" s="9"/>
      <c r="D129" s="10"/>
      <c r="E129" s="29" t="str">
        <f t="shared" si="10"/>
        <v>0</v>
      </c>
      <c r="F129" s="29">
        <f t="shared" si="11"/>
        <v>0</v>
      </c>
      <c r="G129" s="29">
        <f t="shared" si="9"/>
        <v>0</v>
      </c>
      <c r="H129" s="92" t="b">
        <v>0</v>
      </c>
      <c r="I129" s="95" t="b">
        <v>0</v>
      </c>
    </row>
    <row r="130" spans="1:9" s="5" customFormat="1" ht="12.75" customHeight="1">
      <c r="A130" s="106"/>
      <c r="B130" s="107"/>
      <c r="C130" s="9"/>
      <c r="D130" s="10"/>
      <c r="E130" s="29" t="str">
        <f t="shared" si="10"/>
        <v>0</v>
      </c>
      <c r="F130" s="29">
        <f t="shared" si="11"/>
        <v>0</v>
      </c>
      <c r="G130" s="29">
        <f t="shared" si="9"/>
        <v>0</v>
      </c>
      <c r="H130" s="92" t="b">
        <v>0</v>
      </c>
      <c r="I130" s="95" t="b">
        <v>0</v>
      </c>
    </row>
    <row r="131" spans="1:9" s="5" customFormat="1" ht="12.75" customHeight="1">
      <c r="A131" s="106"/>
      <c r="B131" s="107"/>
      <c r="C131" s="9"/>
      <c r="D131" s="10"/>
      <c r="E131" s="29" t="str">
        <f t="shared" si="10"/>
        <v>0</v>
      </c>
      <c r="F131" s="29">
        <f t="shared" si="11"/>
        <v>0</v>
      </c>
      <c r="G131" s="29">
        <f t="shared" si="9"/>
        <v>0</v>
      </c>
      <c r="H131" s="92" t="b">
        <v>0</v>
      </c>
      <c r="I131" s="95" t="b">
        <v>0</v>
      </c>
    </row>
    <row r="132" spans="1:9" s="5" customFormat="1" ht="12.75" customHeight="1">
      <c r="A132" s="106"/>
      <c r="B132" s="107"/>
      <c r="C132" s="9"/>
      <c r="D132" s="10"/>
      <c r="E132" s="29" t="str">
        <f t="shared" si="10"/>
        <v>0</v>
      </c>
      <c r="F132" s="29">
        <f t="shared" si="11"/>
        <v>0</v>
      </c>
      <c r="G132" s="29">
        <f t="shared" si="9"/>
        <v>0</v>
      </c>
      <c r="H132" s="92" t="b">
        <v>0</v>
      </c>
      <c r="I132" s="95" t="b">
        <v>0</v>
      </c>
    </row>
    <row r="133" spans="1:9" s="5" customFormat="1" ht="12.75" customHeight="1">
      <c r="A133" s="106"/>
      <c r="B133" s="107"/>
      <c r="C133" s="9"/>
      <c r="D133" s="10"/>
      <c r="E133" s="29" t="str">
        <f t="shared" si="10"/>
        <v>0</v>
      </c>
      <c r="F133" s="29">
        <f t="shared" si="11"/>
        <v>0</v>
      </c>
      <c r="G133" s="29">
        <f t="shared" si="9"/>
        <v>0</v>
      </c>
      <c r="H133" s="92" t="b">
        <v>0</v>
      </c>
      <c r="I133" s="95" t="b">
        <v>0</v>
      </c>
    </row>
    <row r="134" spans="1:9" s="5" customFormat="1" ht="12.75" customHeight="1">
      <c r="A134" s="106"/>
      <c r="B134" s="107"/>
      <c r="C134" s="11"/>
      <c r="D134" s="12"/>
      <c r="E134" s="29" t="str">
        <f t="shared" si="10"/>
        <v>0</v>
      </c>
      <c r="F134" s="29">
        <f t="shared" si="11"/>
        <v>0</v>
      </c>
      <c r="G134" s="29">
        <f t="shared" si="9"/>
        <v>0</v>
      </c>
      <c r="H134" s="92" t="b">
        <v>0</v>
      </c>
      <c r="I134" s="95" t="b">
        <v>0</v>
      </c>
    </row>
    <row r="135" spans="1:9" s="5" customFormat="1" ht="12.75" customHeight="1">
      <c r="A135" s="124"/>
      <c r="B135" s="107"/>
      <c r="C135" s="26"/>
      <c r="D135" s="10"/>
      <c r="E135" s="29" t="str">
        <f t="shared" si="10"/>
        <v>0</v>
      </c>
      <c r="F135" s="29">
        <f t="shared" si="11"/>
        <v>0</v>
      </c>
      <c r="G135" s="29">
        <f t="shared" si="9"/>
        <v>0</v>
      </c>
      <c r="H135" s="92" t="b">
        <v>0</v>
      </c>
      <c r="I135" s="95" t="b">
        <v>0</v>
      </c>
    </row>
    <row r="136" spans="1:9" s="5" customFormat="1" ht="12.75" customHeight="1">
      <c r="A136" s="124"/>
      <c r="B136" s="107"/>
      <c r="C136" s="26"/>
      <c r="D136" s="10"/>
      <c r="E136" s="29" t="str">
        <f t="shared" si="10"/>
        <v>0</v>
      </c>
      <c r="F136" s="29">
        <f t="shared" si="11"/>
        <v>0</v>
      </c>
      <c r="G136" s="29">
        <f t="shared" si="9"/>
        <v>0</v>
      </c>
      <c r="H136" s="92" t="b">
        <v>0</v>
      </c>
      <c r="I136" s="95" t="b">
        <v>0</v>
      </c>
    </row>
    <row r="137" spans="1:9" s="5" customFormat="1" ht="12.75" customHeight="1">
      <c r="A137" s="124"/>
      <c r="B137" s="107"/>
      <c r="C137" s="26"/>
      <c r="D137" s="10"/>
      <c r="E137" s="29" t="str">
        <f t="shared" si="10"/>
        <v>0</v>
      </c>
      <c r="F137" s="29">
        <f t="shared" si="11"/>
        <v>0</v>
      </c>
      <c r="G137" s="29">
        <f t="shared" si="9"/>
        <v>0</v>
      </c>
      <c r="H137" s="92" t="b">
        <v>0</v>
      </c>
      <c r="I137" s="95" t="b">
        <v>0</v>
      </c>
    </row>
    <row r="138" spans="1:9" s="5" customFormat="1" ht="12.75" customHeight="1">
      <c r="A138" s="124"/>
      <c r="B138" s="107"/>
      <c r="C138" s="26"/>
      <c r="D138" s="10"/>
      <c r="E138" s="29" t="str">
        <f t="shared" si="10"/>
        <v>0</v>
      </c>
      <c r="F138" s="29">
        <f t="shared" si="11"/>
        <v>0</v>
      </c>
      <c r="G138" s="29">
        <f t="shared" si="9"/>
        <v>0</v>
      </c>
      <c r="H138" s="92" t="b">
        <v>0</v>
      </c>
      <c r="I138" s="95" t="b">
        <v>0</v>
      </c>
    </row>
    <row r="139" spans="1:9" s="5" customFormat="1" ht="12.75" customHeight="1">
      <c r="A139" s="124"/>
      <c r="B139" s="107"/>
      <c r="C139" s="26"/>
      <c r="D139" s="10"/>
      <c r="E139" s="29" t="str">
        <f t="shared" si="10"/>
        <v>0</v>
      </c>
      <c r="F139" s="29">
        <f t="shared" si="11"/>
        <v>0</v>
      </c>
      <c r="G139" s="29">
        <f t="shared" si="9"/>
        <v>0</v>
      </c>
      <c r="H139" s="92" t="b">
        <v>0</v>
      </c>
      <c r="I139" s="95" t="b">
        <v>0</v>
      </c>
    </row>
    <row r="140" spans="1:9" s="5" customFormat="1" ht="12.75" customHeight="1">
      <c r="A140" s="124"/>
      <c r="B140" s="107"/>
      <c r="C140" s="26"/>
      <c r="D140" s="10"/>
      <c r="E140" s="29" t="str">
        <f t="shared" si="10"/>
        <v>0</v>
      </c>
      <c r="F140" s="29">
        <f t="shared" si="11"/>
        <v>0</v>
      </c>
      <c r="G140" s="29">
        <f t="shared" si="9"/>
        <v>0</v>
      </c>
      <c r="H140" s="92" t="b">
        <v>0</v>
      </c>
      <c r="I140" s="95" t="b">
        <v>0</v>
      </c>
    </row>
    <row r="141" spans="1:9" s="5" customFormat="1" ht="12.75" customHeight="1">
      <c r="A141" s="124"/>
      <c r="B141" s="107"/>
      <c r="C141" s="26"/>
      <c r="D141" s="10"/>
      <c r="E141" s="29" t="str">
        <f t="shared" si="10"/>
        <v>0</v>
      </c>
      <c r="F141" s="29">
        <f t="shared" si="11"/>
        <v>0</v>
      </c>
      <c r="G141" s="29">
        <f t="shared" si="9"/>
        <v>0</v>
      </c>
      <c r="H141" s="92" t="b">
        <v>0</v>
      </c>
      <c r="I141" s="95" t="b">
        <v>0</v>
      </c>
    </row>
    <row r="142" spans="1:9" s="5" customFormat="1" ht="12.75" customHeight="1">
      <c r="A142" s="124"/>
      <c r="B142" s="107"/>
      <c r="C142" s="26"/>
      <c r="D142" s="10"/>
      <c r="E142" s="29" t="str">
        <f t="shared" si="10"/>
        <v>0</v>
      </c>
      <c r="F142" s="29">
        <f t="shared" si="11"/>
        <v>0</v>
      </c>
      <c r="G142" s="29">
        <f t="shared" si="9"/>
        <v>0</v>
      </c>
      <c r="H142" s="92" t="b">
        <v>0</v>
      </c>
      <c r="I142" s="95" t="b">
        <v>0</v>
      </c>
    </row>
    <row r="143" spans="1:9" s="5" customFormat="1" ht="12.75" customHeight="1">
      <c r="A143" s="106"/>
      <c r="B143" s="107"/>
      <c r="C143" s="26"/>
      <c r="D143" s="10"/>
      <c r="E143" s="29" t="str">
        <f t="shared" si="10"/>
        <v>0</v>
      </c>
      <c r="F143" s="29">
        <f t="shared" si="11"/>
        <v>0</v>
      </c>
      <c r="G143" s="29">
        <f t="shared" si="9"/>
        <v>0</v>
      </c>
      <c r="H143" s="92" t="b">
        <v>0</v>
      </c>
      <c r="I143" s="95" t="b">
        <v>0</v>
      </c>
    </row>
    <row r="144" spans="1:9" s="5" customFormat="1" ht="12.75" customHeight="1">
      <c r="A144" s="106"/>
      <c r="B144" s="107"/>
      <c r="C144" s="26"/>
      <c r="D144" s="10"/>
      <c r="E144" s="29" t="str">
        <f t="shared" si="10"/>
        <v>0</v>
      </c>
      <c r="F144" s="29">
        <f t="shared" si="11"/>
        <v>0</v>
      </c>
      <c r="G144" s="29">
        <f t="shared" si="9"/>
        <v>0</v>
      </c>
      <c r="H144" s="92" t="b">
        <v>0</v>
      </c>
      <c r="I144" s="95" t="b">
        <v>0</v>
      </c>
    </row>
    <row r="145" spans="1:9" s="5" customFormat="1" ht="12.75" customHeight="1">
      <c r="A145" s="106"/>
      <c r="B145" s="107"/>
      <c r="C145" s="26"/>
      <c r="D145" s="10"/>
      <c r="E145" s="29" t="str">
        <f t="shared" si="10"/>
        <v>0</v>
      </c>
      <c r="F145" s="29">
        <f t="shared" si="11"/>
        <v>0</v>
      </c>
      <c r="G145" s="29">
        <f t="shared" si="9"/>
        <v>0</v>
      </c>
      <c r="H145" s="92" t="b">
        <v>0</v>
      </c>
      <c r="I145" s="95" t="b">
        <v>0</v>
      </c>
    </row>
    <row r="146" spans="1:9" s="5" customFormat="1" ht="12.75" customHeight="1">
      <c r="A146" s="106"/>
      <c r="B146" s="107"/>
      <c r="C146" s="26"/>
      <c r="D146" s="10"/>
      <c r="E146" s="29" t="str">
        <f t="shared" si="10"/>
        <v>0</v>
      </c>
      <c r="F146" s="29">
        <f t="shared" si="11"/>
        <v>0</v>
      </c>
      <c r="G146" s="29">
        <f t="shared" si="9"/>
        <v>0</v>
      </c>
      <c r="H146" s="92" t="b">
        <v>0</v>
      </c>
      <c r="I146" s="95" t="b">
        <v>0</v>
      </c>
    </row>
    <row r="147" spans="1:9" s="5" customFormat="1" ht="12.75" customHeight="1">
      <c r="A147" s="106"/>
      <c r="B147" s="107"/>
      <c r="C147" s="26"/>
      <c r="D147" s="10"/>
      <c r="E147" s="29" t="str">
        <f t="shared" si="10"/>
        <v>0</v>
      </c>
      <c r="F147" s="29">
        <f t="shared" si="11"/>
        <v>0</v>
      </c>
      <c r="G147" s="29">
        <f t="shared" si="9"/>
        <v>0</v>
      </c>
      <c r="H147" s="92" t="b">
        <v>0</v>
      </c>
      <c r="I147" s="95" t="b">
        <v>0</v>
      </c>
    </row>
    <row r="148" spans="1:9" s="5" customFormat="1" ht="12.75" customHeight="1">
      <c r="A148" s="129"/>
      <c r="B148" s="130"/>
      <c r="C148" s="25"/>
      <c r="D148" s="12"/>
      <c r="E148" s="29" t="str">
        <f t="shared" si="10"/>
        <v>0</v>
      </c>
      <c r="F148" s="29">
        <f t="shared" si="11"/>
        <v>0</v>
      </c>
      <c r="G148" s="29">
        <f t="shared" si="9"/>
        <v>0</v>
      </c>
      <c r="H148" s="93" t="b">
        <v>0</v>
      </c>
      <c r="I148" s="96" t="b">
        <v>0</v>
      </c>
    </row>
    <row r="149" spans="1:9" ht="9" customHeight="1">
      <c r="A149" s="128"/>
      <c r="B149" s="128"/>
      <c r="C149" s="2"/>
      <c r="D149" s="2"/>
      <c r="E149" s="2"/>
      <c r="F149" s="2"/>
      <c r="G149" s="2"/>
      <c r="H149" s="2"/>
      <c r="I149" s="2"/>
    </row>
    <row r="150" spans="1:9" ht="39" customHeight="1">
      <c r="A150" s="114" t="s">
        <v>37</v>
      </c>
      <c r="B150" s="14" t="s">
        <v>19</v>
      </c>
      <c r="C150" s="15" t="s">
        <v>28</v>
      </c>
      <c r="D150" s="15" t="s">
        <v>222</v>
      </c>
      <c r="E150" s="16" t="s">
        <v>21</v>
      </c>
      <c r="F150" s="17" t="s">
        <v>22</v>
      </c>
      <c r="G150" s="18" t="s">
        <v>23</v>
      </c>
      <c r="H150" s="18" t="s">
        <v>43</v>
      </c>
      <c r="I150" s="19" t="s">
        <v>41</v>
      </c>
    </row>
    <row r="151" spans="1:9">
      <c r="A151" s="115"/>
      <c r="B151" s="20">
        <f>SUM(F96:F148)</f>
        <v>0</v>
      </c>
      <c r="C151" s="34">
        <f>SUM(G96:G148)</f>
        <v>0</v>
      </c>
      <c r="D151" s="35" t="e">
        <f>IF(B151=0,NA(),C151/B151)</f>
        <v>#N/A</v>
      </c>
      <c r="E151" s="35" t="e">
        <f>IF(D151="0",(C44+C91)/(B44+B91),(C44+C91+C151)/(B44+B91+B151))</f>
        <v>#N/A</v>
      </c>
      <c r="F151" s="36">
        <f>SUMIF(H96:H148,TRUE,F96:F148)</f>
        <v>0</v>
      </c>
      <c r="G151" s="34">
        <f>SUMIF(H96:H148,TRUE,G96:G148)</f>
        <v>0</v>
      </c>
      <c r="H151" s="35" t="e">
        <f>IF(F151=0,NA(),G151/F151)</f>
        <v>#N/A</v>
      </c>
      <c r="I151" s="35" t="e">
        <f>IF(H151="0",(G44+G91)/(F44+F91),(G44+G91+G151)/(F44+F91+F151))</f>
        <v>#N/A</v>
      </c>
    </row>
    <row r="152" spans="1:9" ht="9" customHeight="1">
      <c r="A152" s="115"/>
      <c r="B152" s="2"/>
      <c r="C152" s="2"/>
      <c r="D152" s="3"/>
      <c r="F152" s="21"/>
      <c r="G152" s="21"/>
      <c r="H152" s="21"/>
      <c r="I152" s="21"/>
    </row>
    <row r="153" spans="1:9" ht="28.5" customHeight="1">
      <c r="A153" s="115"/>
      <c r="B153" s="65" t="s">
        <v>24</v>
      </c>
      <c r="C153" s="66" t="s">
        <v>25</v>
      </c>
      <c r="D153" s="66" t="s">
        <v>29</v>
      </c>
      <c r="E153" s="67" t="s">
        <v>26</v>
      </c>
      <c r="F153" s="23"/>
      <c r="G153" s="23"/>
      <c r="H153" s="23"/>
      <c r="I153" s="23"/>
    </row>
    <row r="154" spans="1:9">
      <c r="A154" s="115"/>
      <c r="B154" s="20">
        <f>SUMIF(H96:H148,FALSE,F96:F148)</f>
        <v>0</v>
      </c>
      <c r="C154" s="34">
        <f>SUMIF(H96:H148,FALSE,G96:G148)</f>
        <v>0</v>
      </c>
      <c r="D154" s="35" t="e">
        <f>IF(B154=0,NA(),C154/B154)</f>
        <v>#N/A</v>
      </c>
      <c r="E154" s="35" t="e">
        <f>IF(D154="0",(C47+C94)/(B47+B94),(C47+C94+C154)/(B47+B94+B154))</f>
        <v>#N/A</v>
      </c>
      <c r="F154" s="23"/>
      <c r="G154" s="23"/>
      <c r="H154" s="23"/>
      <c r="I154" s="23"/>
    </row>
    <row r="155" spans="1:9">
      <c r="A155" s="4"/>
      <c r="B155" s="2"/>
      <c r="C155" s="2"/>
      <c r="D155" s="23"/>
      <c r="E155" s="23"/>
      <c r="F155" s="23"/>
      <c r="G155" s="23"/>
      <c r="H155" s="23"/>
      <c r="I155" s="23"/>
    </row>
    <row r="156" spans="1:9" ht="54" customHeight="1">
      <c r="A156" s="121" t="s">
        <v>64</v>
      </c>
      <c r="B156" s="122"/>
      <c r="C156" s="62" t="s">
        <v>4</v>
      </c>
      <c r="D156" s="63" t="s">
        <v>30</v>
      </c>
      <c r="E156" s="63" t="s">
        <v>219</v>
      </c>
      <c r="F156" s="63" t="s">
        <v>217</v>
      </c>
      <c r="G156" s="63" t="s">
        <v>34</v>
      </c>
      <c r="H156" s="63" t="s">
        <v>31</v>
      </c>
      <c r="I156" s="64" t="s">
        <v>33</v>
      </c>
    </row>
    <row r="157" spans="1:9" ht="12.75" customHeight="1">
      <c r="A157" s="126"/>
      <c r="B157" s="127"/>
      <c r="C157" s="6"/>
      <c r="D157" s="7"/>
      <c r="E157" s="29" t="str">
        <f t="shared" ref="E157:E195" si="12">IF(C157="","0",VLOOKUP(C157,$A$262:$B$275,2,FALSE))</f>
        <v>0</v>
      </c>
      <c r="F157" s="29">
        <f>IF(I157,VLOOKUP(D157,$D$262:$E$280,2,FALSE),D157)</f>
        <v>0</v>
      </c>
      <c r="G157" s="29">
        <f t="shared" ref="G157:G195" si="13">F157*E157</f>
        <v>0</v>
      </c>
      <c r="H157" s="97" t="b">
        <v>0</v>
      </c>
      <c r="I157" s="98" t="b">
        <v>0</v>
      </c>
    </row>
    <row r="158" spans="1:9" ht="12.75" customHeight="1">
      <c r="A158" s="124"/>
      <c r="B158" s="125"/>
      <c r="C158" s="27"/>
      <c r="D158" s="103"/>
      <c r="E158" s="29" t="str">
        <f t="shared" si="12"/>
        <v>0</v>
      </c>
      <c r="F158" s="29">
        <f t="shared" ref="F158:F195" si="14">IF(I158,VLOOKUP(D158,$D$262:$E$280,2,FALSE),D158)</f>
        <v>0</v>
      </c>
      <c r="G158" s="29">
        <f t="shared" si="13"/>
        <v>0</v>
      </c>
      <c r="H158" s="99" t="b">
        <v>0</v>
      </c>
      <c r="I158" s="100" t="b">
        <v>0</v>
      </c>
    </row>
    <row r="159" spans="1:9" ht="12.75" customHeight="1">
      <c r="A159" s="124"/>
      <c r="B159" s="125"/>
      <c r="C159" s="27"/>
      <c r="D159" s="103"/>
      <c r="E159" s="29" t="str">
        <f t="shared" si="12"/>
        <v>0</v>
      </c>
      <c r="F159" s="29">
        <f t="shared" si="14"/>
        <v>0</v>
      </c>
      <c r="G159" s="29">
        <f t="shared" si="13"/>
        <v>0</v>
      </c>
      <c r="H159" s="99" t="b">
        <v>0</v>
      </c>
      <c r="I159" s="100" t="b">
        <v>0</v>
      </c>
    </row>
    <row r="160" spans="1:9" ht="12.75" customHeight="1">
      <c r="A160" s="106"/>
      <c r="B160" s="107"/>
      <c r="C160" s="27"/>
      <c r="D160" s="103"/>
      <c r="E160" s="29" t="str">
        <f t="shared" si="12"/>
        <v>0</v>
      </c>
      <c r="F160" s="29">
        <f t="shared" si="14"/>
        <v>0</v>
      </c>
      <c r="G160" s="29">
        <f t="shared" si="13"/>
        <v>0</v>
      </c>
      <c r="H160" s="99" t="b">
        <v>0</v>
      </c>
      <c r="I160" s="100" t="b">
        <v>0</v>
      </c>
    </row>
    <row r="161" spans="1:9" ht="12.75" customHeight="1">
      <c r="A161" s="106"/>
      <c r="B161" s="107"/>
      <c r="C161" s="27"/>
      <c r="D161" s="103"/>
      <c r="E161" s="29" t="str">
        <f t="shared" si="12"/>
        <v>0</v>
      </c>
      <c r="F161" s="29">
        <f t="shared" si="14"/>
        <v>0</v>
      </c>
      <c r="G161" s="29">
        <f t="shared" si="13"/>
        <v>0</v>
      </c>
      <c r="H161" s="99" t="b">
        <v>0</v>
      </c>
      <c r="I161" s="100" t="b">
        <v>0</v>
      </c>
    </row>
    <row r="162" spans="1:9" ht="12.75" customHeight="1">
      <c r="A162" s="106"/>
      <c r="B162" s="107"/>
      <c r="C162" s="27"/>
      <c r="D162" s="103"/>
      <c r="E162" s="29" t="str">
        <f t="shared" si="12"/>
        <v>0</v>
      </c>
      <c r="F162" s="29">
        <f t="shared" si="14"/>
        <v>0</v>
      </c>
      <c r="G162" s="29">
        <f t="shared" si="13"/>
        <v>0</v>
      </c>
      <c r="H162" s="99" t="b">
        <v>0</v>
      </c>
      <c r="I162" s="100" t="b">
        <v>0</v>
      </c>
    </row>
    <row r="163" spans="1:9" ht="12.75" customHeight="1">
      <c r="A163" s="106"/>
      <c r="B163" s="107"/>
      <c r="C163" s="27"/>
      <c r="D163" s="103"/>
      <c r="E163" s="29" t="str">
        <f t="shared" si="12"/>
        <v>0</v>
      </c>
      <c r="F163" s="29">
        <f t="shared" si="14"/>
        <v>0</v>
      </c>
      <c r="G163" s="29">
        <f t="shared" si="13"/>
        <v>0</v>
      </c>
      <c r="H163" s="99" t="b">
        <v>0</v>
      </c>
      <c r="I163" s="100" t="b">
        <v>0</v>
      </c>
    </row>
    <row r="164" spans="1:9" ht="12.75" customHeight="1">
      <c r="A164" s="106"/>
      <c r="B164" s="107"/>
      <c r="C164" s="27"/>
      <c r="D164" s="103"/>
      <c r="E164" s="29" t="str">
        <f t="shared" si="12"/>
        <v>0</v>
      </c>
      <c r="F164" s="29">
        <f t="shared" si="14"/>
        <v>0</v>
      </c>
      <c r="G164" s="29">
        <f t="shared" si="13"/>
        <v>0</v>
      </c>
      <c r="H164" s="99" t="b">
        <v>0</v>
      </c>
      <c r="I164" s="100" t="b">
        <v>0</v>
      </c>
    </row>
    <row r="165" spans="1:9" ht="12.75" customHeight="1">
      <c r="A165" s="106"/>
      <c r="B165" s="107"/>
      <c r="C165" s="27"/>
      <c r="D165" s="7"/>
      <c r="E165" s="29" t="str">
        <f t="shared" si="12"/>
        <v>0</v>
      </c>
      <c r="F165" s="29">
        <f t="shared" si="14"/>
        <v>0</v>
      </c>
      <c r="G165" s="29">
        <f t="shared" si="13"/>
        <v>0</v>
      </c>
      <c r="H165" s="99" t="b">
        <v>0</v>
      </c>
      <c r="I165" s="100" t="b">
        <v>0</v>
      </c>
    </row>
    <row r="166" spans="1:9" ht="12.75" customHeight="1">
      <c r="A166" s="106"/>
      <c r="B166" s="107"/>
      <c r="C166" s="27"/>
      <c r="D166" s="103"/>
      <c r="E166" s="29" t="str">
        <f t="shared" si="12"/>
        <v>0</v>
      </c>
      <c r="F166" s="29">
        <f t="shared" si="14"/>
        <v>0</v>
      </c>
      <c r="G166" s="29">
        <f t="shared" si="13"/>
        <v>0</v>
      </c>
      <c r="H166" s="99" t="b">
        <v>0</v>
      </c>
      <c r="I166" s="100" t="b">
        <v>0</v>
      </c>
    </row>
    <row r="167" spans="1:9" ht="12.75" customHeight="1">
      <c r="A167" s="106"/>
      <c r="B167" s="107"/>
      <c r="C167" s="27"/>
      <c r="D167" s="103"/>
      <c r="E167" s="29" t="str">
        <f t="shared" si="12"/>
        <v>0</v>
      </c>
      <c r="F167" s="29">
        <f t="shared" si="14"/>
        <v>0</v>
      </c>
      <c r="G167" s="29">
        <f t="shared" si="13"/>
        <v>0</v>
      </c>
      <c r="H167" s="99" t="b">
        <v>0</v>
      </c>
      <c r="I167" s="100" t="b">
        <v>0</v>
      </c>
    </row>
    <row r="168" spans="1:9" ht="12.75" customHeight="1">
      <c r="A168" s="106"/>
      <c r="B168" s="107"/>
      <c r="C168" s="27"/>
      <c r="D168" s="103"/>
      <c r="E168" s="29" t="str">
        <f t="shared" si="12"/>
        <v>0</v>
      </c>
      <c r="F168" s="29">
        <f t="shared" si="14"/>
        <v>0</v>
      </c>
      <c r="G168" s="29">
        <f t="shared" si="13"/>
        <v>0</v>
      </c>
      <c r="H168" s="99" t="b">
        <v>0</v>
      </c>
      <c r="I168" s="100" t="b">
        <v>0</v>
      </c>
    </row>
    <row r="169" spans="1:9" ht="12.75" customHeight="1">
      <c r="A169" s="106"/>
      <c r="B169" s="107"/>
      <c r="C169" s="27"/>
      <c r="D169" s="103"/>
      <c r="E169" s="29" t="str">
        <f t="shared" si="12"/>
        <v>0</v>
      </c>
      <c r="F169" s="29">
        <f t="shared" si="14"/>
        <v>0</v>
      </c>
      <c r="G169" s="29">
        <f t="shared" si="13"/>
        <v>0</v>
      </c>
      <c r="H169" s="99" t="b">
        <v>0</v>
      </c>
      <c r="I169" s="100" t="b">
        <v>0</v>
      </c>
    </row>
    <row r="170" spans="1:9" ht="12.75" customHeight="1">
      <c r="A170" s="106"/>
      <c r="B170" s="107"/>
      <c r="C170" s="27"/>
      <c r="D170" s="103"/>
      <c r="E170" s="29" t="str">
        <f t="shared" si="12"/>
        <v>0</v>
      </c>
      <c r="F170" s="29">
        <f t="shared" si="14"/>
        <v>0</v>
      </c>
      <c r="G170" s="29">
        <f t="shared" si="13"/>
        <v>0</v>
      </c>
      <c r="H170" s="99" t="b">
        <v>0</v>
      </c>
      <c r="I170" s="100" t="b">
        <v>0</v>
      </c>
    </row>
    <row r="171" spans="1:9" ht="12.75" customHeight="1">
      <c r="A171" s="106"/>
      <c r="B171" s="107"/>
      <c r="C171" s="27"/>
      <c r="D171" s="103"/>
      <c r="E171" s="29" t="str">
        <f t="shared" si="12"/>
        <v>0</v>
      </c>
      <c r="F171" s="29">
        <f t="shared" si="14"/>
        <v>0</v>
      </c>
      <c r="G171" s="29">
        <f t="shared" si="13"/>
        <v>0</v>
      </c>
      <c r="H171" s="99" t="b">
        <v>0</v>
      </c>
      <c r="I171" s="100" t="b">
        <v>0</v>
      </c>
    </row>
    <row r="172" spans="1:9" ht="12.75" customHeight="1">
      <c r="A172" s="106"/>
      <c r="B172" s="107"/>
      <c r="C172" s="27"/>
      <c r="D172" s="103"/>
      <c r="E172" s="29" t="str">
        <f t="shared" si="12"/>
        <v>0</v>
      </c>
      <c r="F172" s="29">
        <f t="shared" si="14"/>
        <v>0</v>
      </c>
      <c r="G172" s="29">
        <f t="shared" si="13"/>
        <v>0</v>
      </c>
      <c r="H172" s="99" t="b">
        <v>0</v>
      </c>
      <c r="I172" s="100" t="b">
        <v>0</v>
      </c>
    </row>
    <row r="173" spans="1:9" ht="12.75" customHeight="1">
      <c r="A173" s="106"/>
      <c r="B173" s="107"/>
      <c r="C173" s="27"/>
      <c r="D173" s="7"/>
      <c r="E173" s="29" t="str">
        <f t="shared" si="12"/>
        <v>0</v>
      </c>
      <c r="F173" s="29">
        <f t="shared" si="14"/>
        <v>0</v>
      </c>
      <c r="G173" s="29">
        <f t="shared" si="13"/>
        <v>0</v>
      </c>
      <c r="H173" s="99" t="b">
        <v>0</v>
      </c>
      <c r="I173" s="100" t="b">
        <v>0</v>
      </c>
    </row>
    <row r="174" spans="1:9" ht="12.75" customHeight="1">
      <c r="A174" s="106"/>
      <c r="B174" s="107"/>
      <c r="C174" s="27"/>
      <c r="D174" s="103"/>
      <c r="E174" s="29" t="str">
        <f t="shared" si="12"/>
        <v>0</v>
      </c>
      <c r="F174" s="29">
        <f t="shared" si="14"/>
        <v>0</v>
      </c>
      <c r="G174" s="29">
        <f t="shared" si="13"/>
        <v>0</v>
      </c>
      <c r="H174" s="99" t="b">
        <v>0</v>
      </c>
      <c r="I174" s="100" t="b">
        <v>0</v>
      </c>
    </row>
    <row r="175" spans="1:9" ht="12.75" customHeight="1">
      <c r="A175" s="106"/>
      <c r="B175" s="107"/>
      <c r="C175" s="27"/>
      <c r="D175" s="103"/>
      <c r="E175" s="29" t="str">
        <f t="shared" si="12"/>
        <v>0</v>
      </c>
      <c r="F175" s="29">
        <f t="shared" si="14"/>
        <v>0</v>
      </c>
      <c r="G175" s="29">
        <f t="shared" si="13"/>
        <v>0</v>
      </c>
      <c r="H175" s="99" t="b">
        <v>0</v>
      </c>
      <c r="I175" s="100" t="b">
        <v>0</v>
      </c>
    </row>
    <row r="176" spans="1:9" ht="12.75" customHeight="1">
      <c r="A176" s="106"/>
      <c r="B176" s="107"/>
      <c r="C176" s="27"/>
      <c r="D176" s="103"/>
      <c r="E176" s="29" t="str">
        <f t="shared" si="12"/>
        <v>0</v>
      </c>
      <c r="F176" s="29">
        <f t="shared" si="14"/>
        <v>0</v>
      </c>
      <c r="G176" s="29">
        <f t="shared" si="13"/>
        <v>0</v>
      </c>
      <c r="H176" s="99" t="b">
        <v>0</v>
      </c>
      <c r="I176" s="100" t="b">
        <v>0</v>
      </c>
    </row>
    <row r="177" spans="1:9" ht="12.75" customHeight="1">
      <c r="A177" s="106"/>
      <c r="B177" s="107"/>
      <c r="C177" s="9"/>
      <c r="D177" s="103"/>
      <c r="E177" s="29" t="str">
        <f t="shared" si="12"/>
        <v>0</v>
      </c>
      <c r="F177" s="29">
        <f t="shared" si="14"/>
        <v>0</v>
      </c>
      <c r="G177" s="29">
        <f t="shared" si="13"/>
        <v>0</v>
      </c>
      <c r="H177" s="99" t="b">
        <v>0</v>
      </c>
      <c r="I177" s="100" t="b">
        <v>0</v>
      </c>
    </row>
    <row r="178" spans="1:9" ht="12.75" customHeight="1">
      <c r="A178" s="124"/>
      <c r="B178" s="125"/>
      <c r="C178" s="9"/>
      <c r="D178" s="103"/>
      <c r="E178" s="29" t="str">
        <f t="shared" si="12"/>
        <v>0</v>
      </c>
      <c r="F178" s="29">
        <f t="shared" si="14"/>
        <v>0</v>
      </c>
      <c r="G178" s="29">
        <f t="shared" si="13"/>
        <v>0</v>
      </c>
      <c r="H178" s="99" t="b">
        <v>0</v>
      </c>
      <c r="I178" s="100" t="b">
        <v>0</v>
      </c>
    </row>
    <row r="179" spans="1:9" ht="12.75" customHeight="1">
      <c r="A179" s="124"/>
      <c r="B179" s="125"/>
      <c r="C179" s="9"/>
      <c r="D179" s="103"/>
      <c r="E179" s="29" t="str">
        <f t="shared" si="12"/>
        <v>0</v>
      </c>
      <c r="F179" s="29">
        <f t="shared" si="14"/>
        <v>0</v>
      </c>
      <c r="G179" s="29">
        <f t="shared" si="13"/>
        <v>0</v>
      </c>
      <c r="H179" s="99" t="b">
        <v>0</v>
      </c>
      <c r="I179" s="100" t="b">
        <v>0</v>
      </c>
    </row>
    <row r="180" spans="1:9" ht="12.75" customHeight="1">
      <c r="A180" s="124"/>
      <c r="B180" s="125"/>
      <c r="C180" s="9"/>
      <c r="D180" s="103"/>
      <c r="E180" s="29" t="str">
        <f t="shared" si="12"/>
        <v>0</v>
      </c>
      <c r="F180" s="29">
        <f t="shared" si="14"/>
        <v>0</v>
      </c>
      <c r="G180" s="29">
        <f t="shared" si="13"/>
        <v>0</v>
      </c>
      <c r="H180" s="99" t="b">
        <v>0</v>
      </c>
      <c r="I180" s="100" t="b">
        <v>0</v>
      </c>
    </row>
    <row r="181" spans="1:9" ht="12.75" customHeight="1">
      <c r="A181" s="124"/>
      <c r="B181" s="125"/>
      <c r="C181" s="9"/>
      <c r="D181" s="7"/>
      <c r="E181" s="29" t="str">
        <f t="shared" si="12"/>
        <v>0</v>
      </c>
      <c r="F181" s="29">
        <f t="shared" si="14"/>
        <v>0</v>
      </c>
      <c r="G181" s="29">
        <f t="shared" si="13"/>
        <v>0</v>
      </c>
      <c r="H181" s="99" t="b">
        <v>0</v>
      </c>
      <c r="I181" s="100" t="b">
        <v>0</v>
      </c>
    </row>
    <row r="182" spans="1:9" ht="12.75" customHeight="1">
      <c r="A182" s="106"/>
      <c r="B182" s="107"/>
      <c r="C182" s="9"/>
      <c r="D182" s="103"/>
      <c r="E182" s="29" t="str">
        <f t="shared" si="12"/>
        <v>0</v>
      </c>
      <c r="F182" s="29">
        <f t="shared" si="14"/>
        <v>0</v>
      </c>
      <c r="G182" s="29">
        <f t="shared" si="13"/>
        <v>0</v>
      </c>
      <c r="H182" s="99" t="b">
        <v>0</v>
      </c>
      <c r="I182" s="100" t="b">
        <v>0</v>
      </c>
    </row>
    <row r="183" spans="1:9" ht="12.75" customHeight="1">
      <c r="A183" s="106"/>
      <c r="B183" s="107"/>
      <c r="C183" s="9"/>
      <c r="D183" s="103"/>
      <c r="E183" s="29" t="str">
        <f t="shared" si="12"/>
        <v>0</v>
      </c>
      <c r="F183" s="29">
        <f t="shared" si="14"/>
        <v>0</v>
      </c>
      <c r="G183" s="29">
        <f t="shared" si="13"/>
        <v>0</v>
      </c>
      <c r="H183" s="99" t="b">
        <v>0</v>
      </c>
      <c r="I183" s="100" t="b">
        <v>0</v>
      </c>
    </row>
    <row r="184" spans="1:9" ht="12.75" customHeight="1">
      <c r="A184" s="106"/>
      <c r="B184" s="107"/>
      <c r="C184" s="9"/>
      <c r="D184" s="103"/>
      <c r="E184" s="29" t="str">
        <f t="shared" si="12"/>
        <v>0</v>
      </c>
      <c r="F184" s="29">
        <f t="shared" si="14"/>
        <v>0</v>
      </c>
      <c r="G184" s="29">
        <f t="shared" si="13"/>
        <v>0</v>
      </c>
      <c r="H184" s="99" t="b">
        <v>0</v>
      </c>
      <c r="I184" s="100" t="b">
        <v>0</v>
      </c>
    </row>
    <row r="185" spans="1:9" ht="12.75" customHeight="1">
      <c r="A185" s="106"/>
      <c r="B185" s="107"/>
      <c r="C185" s="9"/>
      <c r="D185" s="103"/>
      <c r="E185" s="29" t="str">
        <f t="shared" si="12"/>
        <v>0</v>
      </c>
      <c r="F185" s="29">
        <f t="shared" si="14"/>
        <v>0</v>
      </c>
      <c r="G185" s="29">
        <f t="shared" si="13"/>
        <v>0</v>
      </c>
      <c r="H185" s="99" t="b">
        <v>0</v>
      </c>
      <c r="I185" s="100" t="b">
        <v>0</v>
      </c>
    </row>
    <row r="186" spans="1:9" ht="12.75" customHeight="1">
      <c r="A186" s="106"/>
      <c r="B186" s="107"/>
      <c r="C186" s="9"/>
      <c r="D186" s="103"/>
      <c r="E186" s="29" t="str">
        <f t="shared" si="12"/>
        <v>0</v>
      </c>
      <c r="F186" s="29">
        <f t="shared" si="14"/>
        <v>0</v>
      </c>
      <c r="G186" s="29">
        <f t="shared" si="13"/>
        <v>0</v>
      </c>
      <c r="H186" s="99" t="b">
        <v>0</v>
      </c>
      <c r="I186" s="100" t="b">
        <v>0</v>
      </c>
    </row>
    <row r="187" spans="1:9" ht="12.75" customHeight="1">
      <c r="A187" s="106"/>
      <c r="B187" s="107"/>
      <c r="C187" s="9"/>
      <c r="D187" s="103"/>
      <c r="E187" s="29" t="str">
        <f t="shared" si="12"/>
        <v>0</v>
      </c>
      <c r="F187" s="29">
        <f t="shared" si="14"/>
        <v>0</v>
      </c>
      <c r="G187" s="29">
        <f t="shared" si="13"/>
        <v>0</v>
      </c>
      <c r="H187" s="99" t="b">
        <v>0</v>
      </c>
      <c r="I187" s="100" t="b">
        <v>0</v>
      </c>
    </row>
    <row r="188" spans="1:9" ht="12.75" customHeight="1">
      <c r="A188" s="106"/>
      <c r="B188" s="107"/>
      <c r="C188" s="9"/>
      <c r="D188" s="103"/>
      <c r="E188" s="29" t="str">
        <f t="shared" si="12"/>
        <v>0</v>
      </c>
      <c r="F188" s="29">
        <f t="shared" si="14"/>
        <v>0</v>
      </c>
      <c r="G188" s="29">
        <f t="shared" si="13"/>
        <v>0</v>
      </c>
      <c r="H188" s="99" t="b">
        <v>0</v>
      </c>
      <c r="I188" s="100" t="b">
        <v>0</v>
      </c>
    </row>
    <row r="189" spans="1:9" ht="12.75" customHeight="1">
      <c r="A189" s="106"/>
      <c r="B189" s="107"/>
      <c r="C189" s="9"/>
      <c r="D189" s="10"/>
      <c r="E189" s="29" t="str">
        <f t="shared" si="12"/>
        <v>0</v>
      </c>
      <c r="F189" s="29">
        <f t="shared" si="14"/>
        <v>0</v>
      </c>
      <c r="G189" s="29">
        <f t="shared" si="13"/>
        <v>0</v>
      </c>
      <c r="H189" s="99" t="b">
        <v>0</v>
      </c>
      <c r="I189" s="100" t="b">
        <v>0</v>
      </c>
    </row>
    <row r="190" spans="1:9" ht="12.75" customHeight="1">
      <c r="A190" s="106"/>
      <c r="B190" s="107"/>
      <c r="C190" s="9"/>
      <c r="D190" s="10"/>
      <c r="E190" s="29" t="str">
        <f t="shared" si="12"/>
        <v>0</v>
      </c>
      <c r="F190" s="29">
        <f t="shared" si="14"/>
        <v>0</v>
      </c>
      <c r="G190" s="29">
        <f t="shared" si="13"/>
        <v>0</v>
      </c>
      <c r="H190" s="99" t="b">
        <v>0</v>
      </c>
      <c r="I190" s="100" t="b">
        <v>0</v>
      </c>
    </row>
    <row r="191" spans="1:9" ht="12.75" customHeight="1">
      <c r="A191" s="106"/>
      <c r="B191" s="107"/>
      <c r="C191" s="9"/>
      <c r="D191" s="10"/>
      <c r="E191" s="29" t="str">
        <f t="shared" si="12"/>
        <v>0</v>
      </c>
      <c r="F191" s="29">
        <f t="shared" si="14"/>
        <v>0</v>
      </c>
      <c r="G191" s="29">
        <f t="shared" si="13"/>
        <v>0</v>
      </c>
      <c r="H191" s="99" t="b">
        <v>0</v>
      </c>
      <c r="I191" s="100" t="b">
        <v>0</v>
      </c>
    </row>
    <row r="192" spans="1:9" ht="12.75" customHeight="1">
      <c r="A192" s="106"/>
      <c r="B192" s="107"/>
      <c r="C192" s="9"/>
      <c r="D192" s="10"/>
      <c r="E192" s="29" t="str">
        <f t="shared" si="12"/>
        <v>0</v>
      </c>
      <c r="F192" s="29">
        <f t="shared" si="14"/>
        <v>0</v>
      </c>
      <c r="G192" s="29">
        <f t="shared" si="13"/>
        <v>0</v>
      </c>
      <c r="H192" s="99" t="b">
        <v>0</v>
      </c>
      <c r="I192" s="100" t="b">
        <v>0</v>
      </c>
    </row>
    <row r="193" spans="1:9" ht="12.75" customHeight="1">
      <c r="A193" s="106"/>
      <c r="B193" s="107"/>
      <c r="C193" s="9"/>
      <c r="D193" s="10"/>
      <c r="E193" s="29" t="str">
        <f t="shared" si="12"/>
        <v>0</v>
      </c>
      <c r="F193" s="29">
        <f t="shared" si="14"/>
        <v>0</v>
      </c>
      <c r="G193" s="29">
        <f t="shared" si="13"/>
        <v>0</v>
      </c>
      <c r="H193" s="99" t="b">
        <v>0</v>
      </c>
      <c r="I193" s="100" t="b">
        <v>0</v>
      </c>
    </row>
    <row r="194" spans="1:9" ht="12.75" customHeight="1">
      <c r="A194" s="106"/>
      <c r="B194" s="107"/>
      <c r="C194" s="9"/>
      <c r="D194" s="10"/>
      <c r="E194" s="29" t="str">
        <f t="shared" si="12"/>
        <v>0</v>
      </c>
      <c r="F194" s="29">
        <f t="shared" si="14"/>
        <v>0</v>
      </c>
      <c r="G194" s="29">
        <f t="shared" si="13"/>
        <v>0</v>
      </c>
      <c r="H194" s="99" t="b">
        <v>0</v>
      </c>
      <c r="I194" s="100" t="b">
        <v>0</v>
      </c>
    </row>
    <row r="195" spans="1:9" ht="12.75" customHeight="1">
      <c r="A195" s="129"/>
      <c r="B195" s="130"/>
      <c r="C195" s="11"/>
      <c r="D195" s="12"/>
      <c r="E195" s="29" t="str">
        <f t="shared" si="12"/>
        <v>0</v>
      </c>
      <c r="F195" s="29">
        <f t="shared" si="14"/>
        <v>0</v>
      </c>
      <c r="G195" s="29">
        <f t="shared" si="13"/>
        <v>0</v>
      </c>
      <c r="H195" s="101" t="b">
        <v>0</v>
      </c>
      <c r="I195" s="102" t="b">
        <v>0</v>
      </c>
    </row>
    <row r="196" spans="1:9" ht="9" customHeight="1">
      <c r="B196" s="2"/>
      <c r="C196" s="9"/>
      <c r="D196" s="2"/>
      <c r="E196" s="2"/>
      <c r="F196" s="2"/>
      <c r="G196" s="2"/>
      <c r="H196" s="2"/>
      <c r="I196" s="2"/>
    </row>
    <row r="197" spans="1:9" ht="39" customHeight="1">
      <c r="A197" s="114" t="s">
        <v>38</v>
      </c>
      <c r="B197" s="14" t="s">
        <v>19</v>
      </c>
      <c r="C197" s="14" t="s">
        <v>0</v>
      </c>
      <c r="D197" s="15" t="s">
        <v>223</v>
      </c>
      <c r="E197" s="16" t="s">
        <v>21</v>
      </c>
      <c r="F197" s="17" t="s">
        <v>22</v>
      </c>
      <c r="G197" s="18" t="s">
        <v>23</v>
      </c>
      <c r="H197" s="18" t="s">
        <v>42</v>
      </c>
      <c r="I197" s="19" t="s">
        <v>41</v>
      </c>
    </row>
    <row r="198" spans="1:9">
      <c r="A198" s="115"/>
      <c r="B198" s="20">
        <f>SUM(F157:F195)</f>
        <v>0</v>
      </c>
      <c r="C198" s="32">
        <f>SUM(G157:G195)</f>
        <v>0</v>
      </c>
      <c r="D198" s="31" t="e">
        <f>IF(B198=0,NA(),C198/B198)</f>
        <v>#N/A</v>
      </c>
      <c r="E198" s="31" t="e">
        <f>IF(D198="0",(C44+C91+C151)/(B44+B91+B151),(C44+C91+C151+C198)/(B44+B91+B151+B198))</f>
        <v>#N/A</v>
      </c>
      <c r="F198" s="32">
        <f>SUMIF(H157:H195,TRUE,F157:F195)</f>
        <v>0</v>
      </c>
      <c r="G198" s="33">
        <f>SUMIF(H157:H195,TRUE,G157:G195)</f>
        <v>0</v>
      </c>
      <c r="H198" s="31" t="e">
        <f>IF(F198=0,NA(),G198/F198)</f>
        <v>#N/A</v>
      </c>
      <c r="I198" s="31" t="e">
        <f>IF(H198="0",(G44+G91+G151)/(F44+F91+F151),(G44+G91+G151+G198)/(F44+F91+F151+F198))</f>
        <v>#N/A</v>
      </c>
    </row>
    <row r="199" spans="1:9" ht="9" customHeight="1">
      <c r="A199" s="115"/>
      <c r="B199" s="2"/>
      <c r="C199" s="9"/>
      <c r="D199" s="3"/>
      <c r="F199" s="21"/>
      <c r="G199" s="21"/>
      <c r="H199" s="21"/>
      <c r="I199" s="21"/>
    </row>
    <row r="200" spans="1:9" ht="28.5" customHeight="1">
      <c r="A200" s="115"/>
      <c r="B200" s="65" t="s">
        <v>24</v>
      </c>
      <c r="C200" s="65" t="s">
        <v>25</v>
      </c>
      <c r="D200" s="66" t="s">
        <v>1</v>
      </c>
      <c r="E200" s="67" t="s">
        <v>26</v>
      </c>
      <c r="F200" s="23"/>
      <c r="G200" s="23"/>
      <c r="H200" s="23"/>
      <c r="I200" s="23"/>
    </row>
    <row r="201" spans="1:9">
      <c r="A201" s="115"/>
      <c r="B201" s="20">
        <f>SUMIF(H157:H195,FALSE,F157:F195)</f>
        <v>0</v>
      </c>
      <c r="C201" s="32">
        <f>SUMIF(H157:H195,FALSE,G157:G195)</f>
        <v>0</v>
      </c>
      <c r="D201" s="31" t="e">
        <f>IF(B201=0,NA(),C201/B201)</f>
        <v>#N/A</v>
      </c>
      <c r="E201" s="31" t="e">
        <f>IF(D201="0",(C47+C94+C154)/(B47+B94+B154),(C47+C94+C154+C201)/(B47+B94+B154+B201))</f>
        <v>#N/A</v>
      </c>
      <c r="F201" s="23"/>
      <c r="G201" s="23"/>
      <c r="H201" s="23"/>
      <c r="I201" s="23"/>
    </row>
    <row r="202" spans="1:9" ht="54" customHeight="1">
      <c r="A202" s="121" t="s">
        <v>32</v>
      </c>
      <c r="B202" s="122"/>
      <c r="C202" s="62" t="s">
        <v>4</v>
      </c>
      <c r="D202" s="63" t="s">
        <v>30</v>
      </c>
      <c r="E202" s="63" t="s">
        <v>219</v>
      </c>
      <c r="F202" s="63" t="s">
        <v>220</v>
      </c>
      <c r="G202" s="63" t="s">
        <v>34</v>
      </c>
      <c r="H202" s="63" t="s">
        <v>31</v>
      </c>
      <c r="I202" s="64" t="s">
        <v>33</v>
      </c>
    </row>
    <row r="203" spans="1:9" s="5" customFormat="1" ht="12.75" customHeight="1">
      <c r="A203" s="123"/>
      <c r="B203" s="113"/>
      <c r="C203" s="6"/>
      <c r="D203" s="7"/>
      <c r="E203" s="29" t="str">
        <f t="shared" ref="E203:E212" si="15">IF(C203="","0",VLOOKUP(C203,$A$262:$B$275,2,FALSE))</f>
        <v>0</v>
      </c>
      <c r="F203" s="29">
        <f>IF(I203,VLOOKUP(D203,$D$262:$E$280,2,FALSE),D203)</f>
        <v>0</v>
      </c>
      <c r="G203" s="29">
        <f t="shared" ref="G203:G212" si="16">F203*E203</f>
        <v>0</v>
      </c>
      <c r="H203" s="91" t="b">
        <v>0</v>
      </c>
      <c r="I203" s="94" t="b">
        <v>0</v>
      </c>
    </row>
    <row r="204" spans="1:9" s="5" customFormat="1" ht="12.75" customHeight="1">
      <c r="A204" s="112"/>
      <c r="B204" s="113"/>
      <c r="C204" s="27"/>
      <c r="D204" s="103"/>
      <c r="E204" s="30" t="str">
        <f t="shared" si="15"/>
        <v>0</v>
      </c>
      <c r="F204" s="30">
        <f>IF(I204,VLOOKUP(D204,$D$262:$E$280,2,FALSE),D204)</f>
        <v>0</v>
      </c>
      <c r="G204" s="30">
        <f t="shared" si="16"/>
        <v>0</v>
      </c>
      <c r="H204" s="92" t="b">
        <v>0</v>
      </c>
      <c r="I204" s="95" t="b">
        <v>0</v>
      </c>
    </row>
    <row r="205" spans="1:9" s="5" customFormat="1" ht="12.75" customHeight="1">
      <c r="A205" s="112"/>
      <c r="B205" s="113"/>
      <c r="C205" s="27"/>
      <c r="D205" s="103"/>
      <c r="E205" s="30" t="str">
        <f t="shared" si="15"/>
        <v>0</v>
      </c>
      <c r="F205" s="30">
        <f>IF(I205,VLOOKUP(D205,$D$262:$E$280,2,FALSE),D205)</f>
        <v>0</v>
      </c>
      <c r="G205" s="30">
        <f t="shared" si="16"/>
        <v>0</v>
      </c>
      <c r="H205" s="92" t="b">
        <v>0</v>
      </c>
      <c r="I205" s="95" t="b">
        <v>0</v>
      </c>
    </row>
    <row r="206" spans="1:9" s="5" customFormat="1" ht="12.75" customHeight="1">
      <c r="A206" s="112"/>
      <c r="B206" s="113"/>
      <c r="C206" s="27"/>
      <c r="D206" s="103"/>
      <c r="E206" s="30" t="str">
        <f t="shared" si="15"/>
        <v>0</v>
      </c>
      <c r="F206" s="30">
        <f>IF(I206,VLOOKUP(D206,$D$262:$E$280,2,FALSE),D206)</f>
        <v>0</v>
      </c>
      <c r="G206" s="30">
        <f t="shared" si="16"/>
        <v>0</v>
      </c>
      <c r="H206" s="92" t="b">
        <v>0</v>
      </c>
      <c r="I206" s="95" t="b">
        <v>0</v>
      </c>
    </row>
    <row r="207" spans="1:9" s="5" customFormat="1" ht="12.75" customHeight="1">
      <c r="A207" s="112"/>
      <c r="B207" s="113"/>
      <c r="C207" s="27"/>
      <c r="D207" s="103"/>
      <c r="E207" s="30" t="str">
        <f t="shared" si="15"/>
        <v>0</v>
      </c>
      <c r="F207" s="30">
        <f t="shared" ref="F207:F212" si="17">IF(I207,VLOOKUP(D207,$D$262:$E$279,2,FALSE),D207)</f>
        <v>0</v>
      </c>
      <c r="G207" s="30">
        <f t="shared" si="16"/>
        <v>0</v>
      </c>
      <c r="H207" s="92" t="b">
        <v>0</v>
      </c>
      <c r="I207" s="95" t="b">
        <v>0</v>
      </c>
    </row>
    <row r="208" spans="1:9" s="5" customFormat="1" ht="12.75" customHeight="1">
      <c r="A208" s="119"/>
      <c r="B208" s="120"/>
      <c r="C208" s="27"/>
      <c r="D208" s="103"/>
      <c r="E208" s="30" t="str">
        <f t="shared" si="15"/>
        <v>0</v>
      </c>
      <c r="F208" s="30">
        <f t="shared" si="17"/>
        <v>0</v>
      </c>
      <c r="G208" s="30">
        <f t="shared" si="16"/>
        <v>0</v>
      </c>
      <c r="H208" s="92" t="b">
        <v>0</v>
      </c>
      <c r="I208" s="95" t="b">
        <v>0</v>
      </c>
    </row>
    <row r="209" spans="1:9" s="5" customFormat="1" ht="12.75" customHeight="1">
      <c r="A209" s="112"/>
      <c r="B209" s="113"/>
      <c r="C209" s="27"/>
      <c r="D209" s="103"/>
      <c r="E209" s="30" t="str">
        <f t="shared" si="15"/>
        <v>0</v>
      </c>
      <c r="F209" s="30">
        <f t="shared" si="17"/>
        <v>0</v>
      </c>
      <c r="G209" s="30">
        <f t="shared" si="16"/>
        <v>0</v>
      </c>
      <c r="H209" s="92" t="b">
        <v>0</v>
      </c>
      <c r="I209" s="95" t="b">
        <v>0</v>
      </c>
    </row>
    <row r="210" spans="1:9" s="5" customFormat="1" ht="12.75" customHeight="1">
      <c r="A210" s="112"/>
      <c r="B210" s="113"/>
      <c r="C210" s="27"/>
      <c r="D210" s="103"/>
      <c r="E210" s="30" t="str">
        <f t="shared" si="15"/>
        <v>0</v>
      </c>
      <c r="F210" s="30">
        <f t="shared" si="17"/>
        <v>0</v>
      </c>
      <c r="G210" s="30">
        <f t="shared" si="16"/>
        <v>0</v>
      </c>
      <c r="H210" s="92" t="b">
        <v>0</v>
      </c>
      <c r="I210" s="95" t="b">
        <v>0</v>
      </c>
    </row>
    <row r="211" spans="1:9" s="5" customFormat="1" ht="12.75" customHeight="1">
      <c r="A211" s="112"/>
      <c r="B211" s="113"/>
      <c r="C211" s="27"/>
      <c r="D211" s="7"/>
      <c r="E211" s="30" t="str">
        <f t="shared" si="15"/>
        <v>0</v>
      </c>
      <c r="F211" s="30">
        <f t="shared" si="17"/>
        <v>0</v>
      </c>
      <c r="G211" s="30">
        <f t="shared" si="16"/>
        <v>0</v>
      </c>
      <c r="H211" s="92" t="b">
        <v>0</v>
      </c>
      <c r="I211" s="95" t="b">
        <v>0</v>
      </c>
    </row>
    <row r="212" spans="1:9" s="5" customFormat="1" ht="12.75" customHeight="1">
      <c r="A212" s="112"/>
      <c r="B212" s="113"/>
      <c r="C212" s="27"/>
      <c r="D212" s="103"/>
      <c r="E212" s="30" t="str">
        <f t="shared" si="15"/>
        <v>0</v>
      </c>
      <c r="F212" s="30">
        <f t="shared" si="17"/>
        <v>0</v>
      </c>
      <c r="G212" s="30">
        <f t="shared" si="16"/>
        <v>0</v>
      </c>
      <c r="H212" s="92" t="b">
        <v>0</v>
      </c>
      <c r="I212" s="95" t="b">
        <v>0</v>
      </c>
    </row>
    <row r="213" spans="1:9" s="5" customFormat="1" ht="12.75" customHeight="1">
      <c r="A213" s="112"/>
      <c r="B213" s="113"/>
      <c r="C213" s="27"/>
      <c r="D213" s="103"/>
      <c r="E213" s="30" t="str">
        <f t="shared" ref="E213:E219" si="18">IF(C213="","0",VLOOKUP(C213,$A$262:$B$275,2,FALSE))</f>
        <v>0</v>
      </c>
      <c r="F213" s="30">
        <f t="shared" ref="F213:F219" si="19">IF(I213,VLOOKUP(D213,$D$262:$E$279,2,FALSE),D213)</f>
        <v>0</v>
      </c>
      <c r="G213" s="30">
        <f t="shared" ref="G213:G219" si="20">F213*E213</f>
        <v>0</v>
      </c>
      <c r="H213" s="92" t="b">
        <v>0</v>
      </c>
      <c r="I213" s="95" t="b">
        <v>0</v>
      </c>
    </row>
    <row r="214" spans="1:9" s="5" customFormat="1" ht="12.75" customHeight="1">
      <c r="A214" s="112"/>
      <c r="B214" s="113"/>
      <c r="C214" s="27"/>
      <c r="D214" s="103"/>
      <c r="E214" s="30" t="str">
        <f t="shared" si="18"/>
        <v>0</v>
      </c>
      <c r="F214" s="30">
        <f t="shared" si="19"/>
        <v>0</v>
      </c>
      <c r="G214" s="30">
        <f t="shared" si="20"/>
        <v>0</v>
      </c>
      <c r="H214" s="92" t="b">
        <v>0</v>
      </c>
      <c r="I214" s="95" t="b">
        <v>0</v>
      </c>
    </row>
    <row r="215" spans="1:9" s="5" customFormat="1" ht="12.75" customHeight="1">
      <c r="A215" s="112"/>
      <c r="B215" s="113"/>
      <c r="C215" s="27"/>
      <c r="D215" s="103"/>
      <c r="E215" s="30" t="str">
        <f t="shared" si="18"/>
        <v>0</v>
      </c>
      <c r="F215" s="30">
        <f t="shared" si="19"/>
        <v>0</v>
      </c>
      <c r="G215" s="30">
        <f t="shared" si="20"/>
        <v>0</v>
      </c>
      <c r="H215" s="92" t="b">
        <v>0</v>
      </c>
      <c r="I215" s="95" t="b">
        <v>0</v>
      </c>
    </row>
    <row r="216" spans="1:9" s="5" customFormat="1" ht="12.75" customHeight="1">
      <c r="A216" s="112"/>
      <c r="B216" s="113"/>
      <c r="C216" s="27"/>
      <c r="D216" s="103"/>
      <c r="E216" s="30" t="str">
        <f t="shared" si="18"/>
        <v>0</v>
      </c>
      <c r="F216" s="30">
        <f t="shared" si="19"/>
        <v>0</v>
      </c>
      <c r="G216" s="30">
        <f t="shared" si="20"/>
        <v>0</v>
      </c>
      <c r="H216" s="92" t="b">
        <v>0</v>
      </c>
      <c r="I216" s="95" t="b">
        <v>0</v>
      </c>
    </row>
    <row r="217" spans="1:9" s="5" customFormat="1" ht="12.75" customHeight="1">
      <c r="A217" s="112"/>
      <c r="B217" s="145"/>
      <c r="C217" s="27"/>
      <c r="D217" s="103"/>
      <c r="E217" s="30" t="str">
        <f t="shared" si="18"/>
        <v>0</v>
      </c>
      <c r="F217" s="30">
        <f t="shared" si="19"/>
        <v>0</v>
      </c>
      <c r="G217" s="30">
        <f t="shared" si="20"/>
        <v>0</v>
      </c>
      <c r="H217" s="92" t="b">
        <v>0</v>
      </c>
      <c r="I217" s="95" t="b">
        <v>0</v>
      </c>
    </row>
    <row r="218" spans="1:9" s="5" customFormat="1" ht="12.75" customHeight="1">
      <c r="A218" s="112"/>
      <c r="B218" s="113"/>
      <c r="C218" s="27"/>
      <c r="D218" s="103"/>
      <c r="E218" s="30" t="str">
        <f t="shared" si="18"/>
        <v>0</v>
      </c>
      <c r="F218" s="30">
        <f t="shared" si="19"/>
        <v>0</v>
      </c>
      <c r="G218" s="30">
        <f t="shared" si="20"/>
        <v>0</v>
      </c>
      <c r="H218" s="92" t="b">
        <v>0</v>
      </c>
      <c r="I218" s="95" t="b">
        <v>0</v>
      </c>
    </row>
    <row r="219" spans="1:9" s="5" customFormat="1" ht="12.75" customHeight="1">
      <c r="A219" s="112"/>
      <c r="B219" s="113"/>
      <c r="C219" s="27"/>
      <c r="D219" s="7"/>
      <c r="E219" s="30" t="str">
        <f t="shared" si="18"/>
        <v>0</v>
      </c>
      <c r="F219" s="30">
        <f t="shared" si="19"/>
        <v>0</v>
      </c>
      <c r="G219" s="30">
        <f t="shared" si="20"/>
        <v>0</v>
      </c>
      <c r="H219" s="92" t="b">
        <v>0</v>
      </c>
      <c r="I219" s="95" t="b">
        <v>0</v>
      </c>
    </row>
    <row r="220" spans="1:9" s="5" customFormat="1" ht="12.75" customHeight="1">
      <c r="A220" s="106"/>
      <c r="B220" s="107"/>
      <c r="C220" s="27"/>
      <c r="D220" s="103"/>
      <c r="E220" s="30" t="str">
        <f t="shared" ref="E220:E242" si="21">IF(C220="","0",VLOOKUP(C220,$A$262:$B$275,2,FALSE))</f>
        <v>0</v>
      </c>
      <c r="F220" s="30">
        <f t="shared" ref="F220:F242" si="22">IF(I220,VLOOKUP(D220,$D$262:$E$279,2,FALSE),D220)</f>
        <v>0</v>
      </c>
      <c r="G220" s="30">
        <f t="shared" ref="G220:G242" si="23">F220*E220</f>
        <v>0</v>
      </c>
      <c r="H220" s="92" t="b">
        <v>0</v>
      </c>
      <c r="I220" s="95" t="b">
        <v>0</v>
      </c>
    </row>
    <row r="221" spans="1:9" s="5" customFormat="1" ht="12.75" customHeight="1">
      <c r="A221" s="106"/>
      <c r="B221" s="107"/>
      <c r="C221" s="27"/>
      <c r="D221" s="103"/>
      <c r="E221" s="30" t="str">
        <f t="shared" si="21"/>
        <v>0</v>
      </c>
      <c r="F221" s="30">
        <f t="shared" si="22"/>
        <v>0</v>
      </c>
      <c r="G221" s="30">
        <f t="shared" si="23"/>
        <v>0</v>
      </c>
      <c r="H221" s="92" t="b">
        <v>0</v>
      </c>
      <c r="I221" s="95" t="b">
        <v>0</v>
      </c>
    </row>
    <row r="222" spans="1:9" s="5" customFormat="1" ht="12.75" customHeight="1">
      <c r="A222" s="106"/>
      <c r="B222" s="107"/>
      <c r="C222" s="27"/>
      <c r="D222" s="103"/>
      <c r="E222" s="30" t="str">
        <f t="shared" si="21"/>
        <v>0</v>
      </c>
      <c r="F222" s="30">
        <f t="shared" si="22"/>
        <v>0</v>
      </c>
      <c r="G222" s="30">
        <f t="shared" si="23"/>
        <v>0</v>
      </c>
      <c r="H222" s="92" t="b">
        <v>0</v>
      </c>
      <c r="I222" s="95" t="b">
        <v>0</v>
      </c>
    </row>
    <row r="223" spans="1:9" s="5" customFormat="1" ht="12.75" customHeight="1">
      <c r="A223" s="106"/>
      <c r="B223" s="107"/>
      <c r="C223" s="9"/>
      <c r="D223" s="103"/>
      <c r="E223" s="30" t="str">
        <f t="shared" si="21"/>
        <v>0</v>
      </c>
      <c r="F223" s="30">
        <f t="shared" si="22"/>
        <v>0</v>
      </c>
      <c r="G223" s="30">
        <f t="shared" si="23"/>
        <v>0</v>
      </c>
      <c r="H223" s="92" t="b">
        <v>0</v>
      </c>
      <c r="I223" s="95" t="b">
        <v>0</v>
      </c>
    </row>
    <row r="224" spans="1:9" s="5" customFormat="1" ht="12.75" customHeight="1">
      <c r="A224" s="106"/>
      <c r="B224" s="107"/>
      <c r="C224" s="9"/>
      <c r="D224" s="103"/>
      <c r="E224" s="30" t="str">
        <f t="shared" si="21"/>
        <v>0</v>
      </c>
      <c r="F224" s="30">
        <f t="shared" si="22"/>
        <v>0</v>
      </c>
      <c r="G224" s="30">
        <f t="shared" si="23"/>
        <v>0</v>
      </c>
      <c r="H224" s="92" t="b">
        <v>0</v>
      </c>
      <c r="I224" s="95" t="b">
        <v>0</v>
      </c>
    </row>
    <row r="225" spans="1:9" s="5" customFormat="1" ht="12.75" customHeight="1">
      <c r="A225" s="106"/>
      <c r="B225" s="107"/>
      <c r="C225" s="9"/>
      <c r="D225" s="103"/>
      <c r="E225" s="30" t="str">
        <f t="shared" si="21"/>
        <v>0</v>
      </c>
      <c r="F225" s="30">
        <f t="shared" si="22"/>
        <v>0</v>
      </c>
      <c r="G225" s="30">
        <f t="shared" si="23"/>
        <v>0</v>
      </c>
      <c r="H225" s="92" t="b">
        <v>0</v>
      </c>
      <c r="I225" s="95" t="b">
        <v>0</v>
      </c>
    </row>
    <row r="226" spans="1:9" s="5" customFormat="1" ht="12.75" customHeight="1">
      <c r="A226" s="106"/>
      <c r="B226" s="107"/>
      <c r="C226" s="9"/>
      <c r="D226" s="103"/>
      <c r="E226" s="30" t="str">
        <f t="shared" si="21"/>
        <v>0</v>
      </c>
      <c r="F226" s="30">
        <f t="shared" si="22"/>
        <v>0</v>
      </c>
      <c r="G226" s="30">
        <f t="shared" si="23"/>
        <v>0</v>
      </c>
      <c r="H226" s="92" t="b">
        <v>0</v>
      </c>
      <c r="I226" s="95" t="b">
        <v>0</v>
      </c>
    </row>
    <row r="227" spans="1:9" s="5" customFormat="1" ht="12.75" customHeight="1">
      <c r="A227" s="106"/>
      <c r="B227" s="107"/>
      <c r="C227" s="9"/>
      <c r="D227" s="7"/>
      <c r="E227" s="30" t="str">
        <f t="shared" si="21"/>
        <v>0</v>
      </c>
      <c r="F227" s="30">
        <f t="shared" si="22"/>
        <v>0</v>
      </c>
      <c r="G227" s="30">
        <f t="shared" si="23"/>
        <v>0</v>
      </c>
      <c r="H227" s="92" t="b">
        <v>0</v>
      </c>
      <c r="I227" s="95" t="b">
        <v>0</v>
      </c>
    </row>
    <row r="228" spans="1:9" s="5" customFormat="1" ht="12.75" customHeight="1">
      <c r="A228" s="106"/>
      <c r="B228" s="107"/>
      <c r="C228" s="9"/>
      <c r="D228" s="103"/>
      <c r="E228" s="30" t="str">
        <f t="shared" si="21"/>
        <v>0</v>
      </c>
      <c r="F228" s="30">
        <f t="shared" si="22"/>
        <v>0</v>
      </c>
      <c r="G228" s="30">
        <f t="shared" si="23"/>
        <v>0</v>
      </c>
      <c r="H228" s="92" t="b">
        <v>0</v>
      </c>
      <c r="I228" s="95" t="b">
        <v>0</v>
      </c>
    </row>
    <row r="229" spans="1:9" s="5" customFormat="1" ht="12.75" customHeight="1">
      <c r="A229" s="112"/>
      <c r="B229" s="116"/>
      <c r="C229" s="9"/>
      <c r="D229" s="103"/>
      <c r="E229" s="30" t="str">
        <f t="shared" si="21"/>
        <v>0</v>
      </c>
      <c r="F229" s="30">
        <f t="shared" si="22"/>
        <v>0</v>
      </c>
      <c r="G229" s="30">
        <f t="shared" si="23"/>
        <v>0</v>
      </c>
      <c r="H229" s="92" t="b">
        <v>0</v>
      </c>
      <c r="I229" s="95" t="b">
        <v>0</v>
      </c>
    </row>
    <row r="230" spans="1:9" s="5" customFormat="1" ht="12.75" customHeight="1">
      <c r="A230" s="112"/>
      <c r="B230" s="116"/>
      <c r="C230" s="9"/>
      <c r="D230" s="103"/>
      <c r="E230" s="30" t="str">
        <f t="shared" si="21"/>
        <v>0</v>
      </c>
      <c r="F230" s="30">
        <f t="shared" si="22"/>
        <v>0</v>
      </c>
      <c r="G230" s="30">
        <f t="shared" si="23"/>
        <v>0</v>
      </c>
      <c r="H230" s="92" t="b">
        <v>0</v>
      </c>
      <c r="I230" s="95" t="b">
        <v>0</v>
      </c>
    </row>
    <row r="231" spans="1:9" s="5" customFormat="1" ht="12.75" customHeight="1">
      <c r="A231" s="106"/>
      <c r="B231" s="107"/>
      <c r="C231" s="9"/>
      <c r="D231" s="103"/>
      <c r="E231" s="30" t="str">
        <f t="shared" si="21"/>
        <v>0</v>
      </c>
      <c r="F231" s="30">
        <f t="shared" si="22"/>
        <v>0</v>
      </c>
      <c r="G231" s="30">
        <f t="shared" si="23"/>
        <v>0</v>
      </c>
      <c r="H231" s="92" t="b">
        <v>0</v>
      </c>
      <c r="I231" s="95" t="b">
        <v>0</v>
      </c>
    </row>
    <row r="232" spans="1:9" s="5" customFormat="1" ht="12.75" customHeight="1">
      <c r="A232" s="106"/>
      <c r="B232" s="107"/>
      <c r="C232" s="9"/>
      <c r="D232" s="103"/>
      <c r="E232" s="30" t="str">
        <f t="shared" si="21"/>
        <v>0</v>
      </c>
      <c r="F232" s="30">
        <f t="shared" si="22"/>
        <v>0</v>
      </c>
      <c r="G232" s="30">
        <f t="shared" si="23"/>
        <v>0</v>
      </c>
      <c r="H232" s="92" t="b">
        <v>0</v>
      </c>
      <c r="I232" s="95" t="b">
        <v>0</v>
      </c>
    </row>
    <row r="233" spans="1:9" s="5" customFormat="1" ht="12.75" customHeight="1">
      <c r="A233" s="106"/>
      <c r="B233" s="107"/>
      <c r="C233" s="9"/>
      <c r="D233" s="103"/>
      <c r="E233" s="30" t="str">
        <f t="shared" si="21"/>
        <v>0</v>
      </c>
      <c r="F233" s="30">
        <f t="shared" si="22"/>
        <v>0</v>
      </c>
      <c r="G233" s="30">
        <f t="shared" si="23"/>
        <v>0</v>
      </c>
      <c r="H233" s="92" t="b">
        <v>0</v>
      </c>
      <c r="I233" s="95" t="b">
        <v>0</v>
      </c>
    </row>
    <row r="234" spans="1:9" s="5" customFormat="1" ht="12.75" customHeight="1">
      <c r="A234" s="106"/>
      <c r="B234" s="107"/>
      <c r="C234" s="9"/>
      <c r="D234" s="103"/>
      <c r="E234" s="30" t="str">
        <f t="shared" si="21"/>
        <v>0</v>
      </c>
      <c r="F234" s="30">
        <f t="shared" si="22"/>
        <v>0</v>
      </c>
      <c r="G234" s="30">
        <f t="shared" si="23"/>
        <v>0</v>
      </c>
      <c r="H234" s="92" t="b">
        <v>0</v>
      </c>
      <c r="I234" s="95" t="b">
        <v>0</v>
      </c>
    </row>
    <row r="235" spans="1:9" s="5" customFormat="1" ht="12.75" customHeight="1">
      <c r="A235" s="117"/>
      <c r="B235" s="118"/>
      <c r="C235" s="9"/>
      <c r="D235" s="10"/>
      <c r="E235" s="30" t="str">
        <f t="shared" si="21"/>
        <v>0</v>
      </c>
      <c r="F235" s="30">
        <f t="shared" si="22"/>
        <v>0</v>
      </c>
      <c r="G235" s="30">
        <f t="shared" si="23"/>
        <v>0</v>
      </c>
      <c r="H235" s="92" t="b">
        <v>0</v>
      </c>
      <c r="I235" s="95" t="b">
        <v>0</v>
      </c>
    </row>
    <row r="236" spans="1:9" s="5" customFormat="1" ht="12.75" customHeight="1">
      <c r="A236" s="112"/>
      <c r="B236" s="116"/>
      <c r="C236" s="9"/>
      <c r="D236" s="10"/>
      <c r="E236" s="30" t="str">
        <f t="shared" si="21"/>
        <v>0</v>
      </c>
      <c r="F236" s="30">
        <f t="shared" si="22"/>
        <v>0</v>
      </c>
      <c r="G236" s="30">
        <f t="shared" si="23"/>
        <v>0</v>
      </c>
      <c r="H236" s="92" t="b">
        <v>0</v>
      </c>
      <c r="I236" s="95" t="b">
        <v>0</v>
      </c>
    </row>
    <row r="237" spans="1:9" s="5" customFormat="1" ht="12.75" customHeight="1">
      <c r="A237" s="112"/>
      <c r="B237" s="116"/>
      <c r="C237" s="9"/>
      <c r="D237" s="10"/>
      <c r="E237" s="30" t="str">
        <f t="shared" si="21"/>
        <v>0</v>
      </c>
      <c r="F237" s="30">
        <f t="shared" si="22"/>
        <v>0</v>
      </c>
      <c r="G237" s="30">
        <f t="shared" si="23"/>
        <v>0</v>
      </c>
      <c r="H237" s="92" t="b">
        <v>0</v>
      </c>
      <c r="I237" s="95" t="b">
        <v>0</v>
      </c>
    </row>
    <row r="238" spans="1:9" s="5" customFormat="1" ht="12.75" customHeight="1">
      <c r="A238" s="112"/>
      <c r="B238" s="116"/>
      <c r="C238" s="9"/>
      <c r="D238" s="10"/>
      <c r="E238" s="30" t="str">
        <f t="shared" si="21"/>
        <v>0</v>
      </c>
      <c r="F238" s="30">
        <f t="shared" si="22"/>
        <v>0</v>
      </c>
      <c r="G238" s="30">
        <f t="shared" si="23"/>
        <v>0</v>
      </c>
      <c r="H238" s="92" t="b">
        <v>0</v>
      </c>
      <c r="I238" s="95" t="b">
        <v>0</v>
      </c>
    </row>
    <row r="239" spans="1:9" s="5" customFormat="1" ht="12.75" customHeight="1">
      <c r="A239" s="112"/>
      <c r="B239" s="116"/>
      <c r="C239" s="9"/>
      <c r="D239" s="10"/>
      <c r="E239" s="30" t="str">
        <f t="shared" si="21"/>
        <v>0</v>
      </c>
      <c r="F239" s="30">
        <f t="shared" si="22"/>
        <v>0</v>
      </c>
      <c r="G239" s="30">
        <f t="shared" si="23"/>
        <v>0</v>
      </c>
      <c r="H239" s="92" t="b">
        <v>0</v>
      </c>
      <c r="I239" s="95" t="b">
        <v>0</v>
      </c>
    </row>
    <row r="240" spans="1:9" s="5" customFormat="1" ht="12.75" customHeight="1">
      <c r="A240" s="112"/>
      <c r="B240" s="116"/>
      <c r="C240" s="9"/>
      <c r="D240" s="10"/>
      <c r="E240" s="30" t="str">
        <f t="shared" si="21"/>
        <v>0</v>
      </c>
      <c r="F240" s="30">
        <f t="shared" si="22"/>
        <v>0</v>
      </c>
      <c r="G240" s="30">
        <f t="shared" si="23"/>
        <v>0</v>
      </c>
      <c r="H240" s="92" t="b">
        <v>0</v>
      </c>
      <c r="I240" s="95" t="b">
        <v>0</v>
      </c>
    </row>
    <row r="241" spans="1:9" s="5" customFormat="1" ht="12.75" customHeight="1">
      <c r="A241" s="112"/>
      <c r="B241" s="116"/>
      <c r="C241" s="11"/>
      <c r="D241" s="12"/>
      <c r="E241" s="30" t="str">
        <f t="shared" si="21"/>
        <v>0</v>
      </c>
      <c r="F241" s="30">
        <f t="shared" si="22"/>
        <v>0</v>
      </c>
      <c r="G241" s="30">
        <f t="shared" si="23"/>
        <v>0</v>
      </c>
      <c r="H241" s="92" t="b">
        <v>0</v>
      </c>
      <c r="I241" s="95" t="b">
        <v>0</v>
      </c>
    </row>
    <row r="242" spans="1:9" s="5" customFormat="1" ht="12.75" customHeight="1">
      <c r="A242" s="117"/>
      <c r="B242" s="118"/>
      <c r="C242" s="11"/>
      <c r="D242" s="12"/>
      <c r="E242" s="30" t="str">
        <f t="shared" si="21"/>
        <v>0</v>
      </c>
      <c r="F242" s="30">
        <f t="shared" si="22"/>
        <v>0</v>
      </c>
      <c r="G242" s="30">
        <f t="shared" si="23"/>
        <v>0</v>
      </c>
      <c r="H242" s="93" t="b">
        <v>0</v>
      </c>
      <c r="I242" s="96" t="b">
        <v>0</v>
      </c>
    </row>
    <row r="243" spans="1:9" ht="9" customHeight="1">
      <c r="B243" s="2"/>
      <c r="C243" s="2"/>
      <c r="D243" s="2"/>
      <c r="E243" s="2"/>
      <c r="F243" s="2"/>
      <c r="G243" s="2"/>
      <c r="H243" s="2"/>
      <c r="I243" s="2"/>
    </row>
    <row r="244" spans="1:9" ht="39" customHeight="1">
      <c r="A244" s="114" t="s">
        <v>39</v>
      </c>
      <c r="B244" s="14" t="s">
        <v>19</v>
      </c>
      <c r="C244" s="15" t="s">
        <v>2</v>
      </c>
      <c r="D244" s="15" t="s">
        <v>224</v>
      </c>
      <c r="E244" s="16" t="s">
        <v>21</v>
      </c>
      <c r="F244" s="17" t="s">
        <v>22</v>
      </c>
      <c r="G244" s="18" t="s">
        <v>23</v>
      </c>
      <c r="H244" s="18" t="s">
        <v>40</v>
      </c>
      <c r="I244" s="19" t="s">
        <v>41</v>
      </c>
    </row>
    <row r="245" spans="1:9">
      <c r="A245" s="115"/>
      <c r="B245" s="20">
        <f>SUM(F203:F242)</f>
        <v>0</v>
      </c>
      <c r="C245" s="34">
        <f>SUM(G203:G242)</f>
        <v>0</v>
      </c>
      <c r="D245" s="35" t="e">
        <f>IF(B245=0,NA(),C245/B245)</f>
        <v>#N/A</v>
      </c>
      <c r="E245" s="35" t="e">
        <f>IF(D245="0",(C44+C91+C151+C198)/(B44+B91+B151+B198),(C44+C91+C151+C198+C245)/(B44+B91+B151+B198+B245))</f>
        <v>#N/A</v>
      </c>
      <c r="F245" s="36">
        <f>SUMIF(H203:H242,TRUE,F203:F242)</f>
        <v>0</v>
      </c>
      <c r="G245" s="34">
        <f>SUMIF(H203:H242,TRUE,G203:G242)</f>
        <v>0</v>
      </c>
      <c r="H245" s="35" t="e">
        <f>IF(F245=0,NA(),G245/F245)</f>
        <v>#N/A</v>
      </c>
      <c r="I245" s="35" t="e">
        <f>IF(H245="0",(G44+G91+G151+G198)/(F44+F91+F151+F198),(G44+G91+G151+G198+G245)/(F44+F91+F151+F198+F245))</f>
        <v>#N/A</v>
      </c>
    </row>
    <row r="246" spans="1:9" ht="11.25" customHeight="1">
      <c r="A246" s="115"/>
      <c r="B246" s="2"/>
      <c r="C246" s="2"/>
      <c r="D246" s="3"/>
      <c r="F246" s="21"/>
      <c r="G246" s="21"/>
      <c r="H246" s="21"/>
      <c r="I246" s="21"/>
    </row>
    <row r="247" spans="1:9" ht="27" customHeight="1">
      <c r="A247" s="115"/>
      <c r="B247" s="65" t="s">
        <v>24</v>
      </c>
      <c r="C247" s="66" t="s">
        <v>25</v>
      </c>
      <c r="D247" s="66" t="s">
        <v>3</v>
      </c>
      <c r="E247" s="67" t="s">
        <v>26</v>
      </c>
      <c r="F247" s="23"/>
      <c r="G247" s="23"/>
      <c r="H247" s="23"/>
      <c r="I247" s="23"/>
    </row>
    <row r="248" spans="1:9">
      <c r="A248" s="115"/>
      <c r="B248" s="20">
        <f>SUMIF(H203:H242,FALSE,F203:F242)</f>
        <v>0</v>
      </c>
      <c r="C248" s="34">
        <f>SUMIF(H203:H242,FALSE,G203:G242)</f>
        <v>0</v>
      </c>
      <c r="D248" s="35" t="e">
        <f>IF(B248=0,NA(),C248/B248)</f>
        <v>#N/A</v>
      </c>
      <c r="E248" s="35" t="e">
        <f>IF(D248="0",(C47+C94+C154+C201)/(B47+B94+B154+B201),(C47+C94+C154+C201+C248)/(B47+B94+B154+B201+B248))</f>
        <v>#N/A</v>
      </c>
      <c r="F248" s="23"/>
      <c r="G248" s="23"/>
      <c r="H248" s="23"/>
      <c r="I248" s="23"/>
    </row>
    <row r="249" spans="1:9" ht="18" customHeight="1">
      <c r="A249" s="4"/>
      <c r="B249" s="21"/>
      <c r="C249" s="37"/>
      <c r="D249" s="37"/>
      <c r="E249" s="37"/>
      <c r="F249" s="23"/>
      <c r="G249" s="23"/>
      <c r="H249" s="23"/>
      <c r="I249" s="23"/>
    </row>
    <row r="250" spans="1:9" ht="40.5" customHeight="1">
      <c r="A250" s="24"/>
      <c r="B250" s="136" t="s">
        <v>48</v>
      </c>
      <c r="C250" s="136"/>
      <c r="D250" s="136"/>
      <c r="E250" s="24"/>
      <c r="F250" s="136" t="s">
        <v>49</v>
      </c>
      <c r="G250" s="136"/>
      <c r="H250" s="136"/>
      <c r="I250" s="24"/>
    </row>
    <row r="251" spans="1:9" ht="27" customHeight="1">
      <c r="A251" s="24"/>
      <c r="B251" s="68" t="s">
        <v>46</v>
      </c>
      <c r="C251" s="69" t="s">
        <v>34</v>
      </c>
      <c r="D251" s="70" t="s">
        <v>52</v>
      </c>
      <c r="E251" s="39"/>
      <c r="F251" s="77" t="s">
        <v>46</v>
      </c>
      <c r="G251" s="78" t="s">
        <v>34</v>
      </c>
      <c r="H251" s="79" t="s">
        <v>52</v>
      </c>
      <c r="I251" s="24"/>
    </row>
    <row r="252" spans="1:9">
      <c r="A252" s="24"/>
      <c r="B252" s="40">
        <f>B44+B91+B151+B198</f>
        <v>0</v>
      </c>
      <c r="C252" s="41">
        <f>C44+C91+C151+C198</f>
        <v>0</v>
      </c>
      <c r="D252" s="28" t="str">
        <f>IF(C252=0,"",C252/B252)</f>
        <v/>
      </c>
      <c r="E252" s="39"/>
      <c r="F252" s="40">
        <f>B44+B91+B151+B198+B245</f>
        <v>0</v>
      </c>
      <c r="G252" s="41">
        <f>C44+C91+C151+C198+C245</f>
        <v>0</v>
      </c>
      <c r="H252" s="28" t="e">
        <f>IF(G252=0,(C44+C91+C151+C198)/(B44+B91+B151+B198),(C44+C91+C151+C198+C245)/(B44+B91+B151+B198+B245))</f>
        <v>#DIV/0!</v>
      </c>
      <c r="I252" s="24"/>
    </row>
    <row r="253" spans="1:9">
      <c r="A253" s="24"/>
      <c r="B253" s="42"/>
      <c r="C253" s="41"/>
      <c r="D253" s="43"/>
      <c r="E253" s="39"/>
      <c r="F253" s="44"/>
      <c r="G253" s="45"/>
      <c r="H253" s="46"/>
      <c r="I253" s="24"/>
    </row>
    <row r="254" spans="1:9" ht="26.25" customHeight="1">
      <c r="A254" s="24"/>
      <c r="B254" s="71" t="s">
        <v>56</v>
      </c>
      <c r="C254" s="72" t="s">
        <v>51</v>
      </c>
      <c r="D254" s="73" t="s">
        <v>47</v>
      </c>
      <c r="E254" s="39"/>
      <c r="F254" s="80" t="s">
        <v>56</v>
      </c>
      <c r="G254" s="81" t="s">
        <v>51</v>
      </c>
      <c r="H254" s="82" t="s">
        <v>53</v>
      </c>
      <c r="I254" s="24"/>
    </row>
    <row r="255" spans="1:9">
      <c r="A255" s="24"/>
      <c r="B255" s="40">
        <f>F44+F91+F151+F198</f>
        <v>0</v>
      </c>
      <c r="C255" s="41">
        <f>G44+G91+G151+G198</f>
        <v>0</v>
      </c>
      <c r="D255" s="28" t="str">
        <f>IF(C255=0,"",C255/B255)</f>
        <v/>
      </c>
      <c r="E255" s="39"/>
      <c r="F255" s="40">
        <f>F44+F91+F151+F198+F245</f>
        <v>0</v>
      </c>
      <c r="G255" s="41">
        <f>G44+G91+G151+G198+G245</f>
        <v>0</v>
      </c>
      <c r="H255" s="28" t="e">
        <f>IF(G255="0",(G44+G91+G151+G198)/(F44+F91+F151+F198),(G44+G91+G151+G198+G245)/(F44+F91+F151+F198+F245))</f>
        <v>#DIV/0!</v>
      </c>
      <c r="I255" s="24"/>
    </row>
    <row r="256" spans="1:9">
      <c r="A256" s="24"/>
      <c r="B256" s="42"/>
      <c r="C256" s="41"/>
      <c r="D256" s="43"/>
      <c r="E256" s="39"/>
      <c r="F256" s="44"/>
      <c r="G256" s="45"/>
      <c r="H256" s="46"/>
      <c r="I256" s="24"/>
    </row>
    <row r="257" spans="1:9" ht="25.5" customHeight="1">
      <c r="A257" s="24"/>
      <c r="B257" s="74" t="s">
        <v>57</v>
      </c>
      <c r="C257" s="75" t="s">
        <v>50</v>
      </c>
      <c r="D257" s="76" t="s">
        <v>55</v>
      </c>
      <c r="E257" s="39"/>
      <c r="F257" s="83" t="s">
        <v>57</v>
      </c>
      <c r="G257" s="84" t="s">
        <v>50</v>
      </c>
      <c r="H257" s="85" t="s">
        <v>54</v>
      </c>
      <c r="I257" s="24"/>
    </row>
    <row r="258" spans="1:9">
      <c r="A258" s="24"/>
      <c r="B258" s="47">
        <f>B47+B94+B154+B201</f>
        <v>0</v>
      </c>
      <c r="C258" s="48">
        <f>C47+C94+C154+C201</f>
        <v>0</v>
      </c>
      <c r="D258" s="38" t="str">
        <f>IF(C258=0,"",C258/B258)</f>
        <v/>
      </c>
      <c r="E258" s="39"/>
      <c r="F258" s="47">
        <f>B47+B94+B154+B201+B248</f>
        <v>0</v>
      </c>
      <c r="G258" s="48">
        <f>C47+C94+C154+C201+C248</f>
        <v>0</v>
      </c>
      <c r="H258" s="38" t="e">
        <f>IF(G258="0",(C47+C94+C154+C201)/(B47+B94+B154+B2159),(C47+C94+C154+C201+C248)/(B47+B94+B154+B201+B248))</f>
        <v>#DIV/0!</v>
      </c>
      <c r="I258" s="24"/>
    </row>
    <row r="259" spans="1:9">
      <c r="A259" s="24"/>
      <c r="B259" s="24"/>
      <c r="C259" s="24"/>
      <c r="D259" s="24"/>
      <c r="E259" s="24"/>
      <c r="F259" s="24"/>
      <c r="G259" s="24"/>
      <c r="H259" s="24"/>
      <c r="I259" s="24"/>
    </row>
    <row r="260" spans="1:9">
      <c r="A260" s="23"/>
      <c r="B260" s="23"/>
      <c r="C260" s="23"/>
      <c r="D260" s="23"/>
      <c r="E260" s="23"/>
      <c r="F260" s="23"/>
      <c r="G260" s="23"/>
      <c r="H260" s="23"/>
      <c r="I260" s="23"/>
    </row>
    <row r="261" spans="1:9">
      <c r="A261" s="23"/>
      <c r="B261" s="3"/>
      <c r="C261" s="3"/>
      <c r="D261" s="3"/>
      <c r="E261" s="3"/>
      <c r="F261" s="3"/>
      <c r="G261" s="3"/>
      <c r="H261" s="3"/>
      <c r="I261" s="3"/>
    </row>
    <row r="262" spans="1:9">
      <c r="A262" s="49" t="s">
        <v>7</v>
      </c>
      <c r="B262" s="50">
        <v>4</v>
      </c>
      <c r="C262" s="49"/>
      <c r="D262" s="51">
        <v>0.5</v>
      </c>
      <c r="E262" s="51">
        <v>0.3</v>
      </c>
      <c r="F262" s="3"/>
      <c r="G262" s="3"/>
      <c r="H262" s="3"/>
      <c r="I262" s="3"/>
    </row>
    <row r="263" spans="1:9">
      <c r="A263" s="52" t="s">
        <v>5</v>
      </c>
      <c r="B263" s="50">
        <v>4</v>
      </c>
      <c r="C263" s="49"/>
      <c r="D263" s="51">
        <v>1</v>
      </c>
      <c r="E263" s="51">
        <v>0.7</v>
      </c>
      <c r="F263" s="3"/>
      <c r="G263" s="3"/>
      <c r="H263" s="3"/>
      <c r="I263" s="3"/>
    </row>
    <row r="264" spans="1:9">
      <c r="A264" s="53" t="s">
        <v>6</v>
      </c>
      <c r="B264" s="50">
        <v>3.7</v>
      </c>
      <c r="C264" s="49"/>
      <c r="D264" s="51">
        <v>1.5</v>
      </c>
      <c r="E264" s="51">
        <v>1</v>
      </c>
      <c r="F264" s="3"/>
      <c r="G264" s="3"/>
      <c r="H264" s="3"/>
      <c r="I264" s="3"/>
    </row>
    <row r="265" spans="1:9">
      <c r="A265" s="49" t="s">
        <v>8</v>
      </c>
      <c r="B265" s="50">
        <v>3.3</v>
      </c>
      <c r="C265" s="49"/>
      <c r="D265" s="51">
        <v>2</v>
      </c>
      <c r="E265" s="51">
        <v>1.3</v>
      </c>
      <c r="F265" s="3"/>
      <c r="G265" s="3"/>
      <c r="H265" s="3"/>
      <c r="I265" s="3"/>
    </row>
    <row r="266" spans="1:9">
      <c r="A266" s="49" t="s">
        <v>9</v>
      </c>
      <c r="B266" s="50">
        <v>3</v>
      </c>
      <c r="C266" s="49"/>
      <c r="D266" s="51">
        <v>2.5</v>
      </c>
      <c r="E266" s="51">
        <v>1.7</v>
      </c>
      <c r="F266" s="3"/>
      <c r="G266" s="3"/>
      <c r="H266" s="3"/>
      <c r="I266" s="3"/>
    </row>
    <row r="267" spans="1:9">
      <c r="A267" s="49" t="s">
        <v>10</v>
      </c>
      <c r="B267" s="50">
        <v>2.7</v>
      </c>
      <c r="C267" s="49"/>
      <c r="D267" s="51">
        <v>3</v>
      </c>
      <c r="E267" s="51">
        <v>2</v>
      </c>
      <c r="F267" s="3"/>
      <c r="G267" s="3"/>
      <c r="H267" s="3"/>
      <c r="I267" s="3"/>
    </row>
    <row r="268" spans="1:9">
      <c r="A268" s="49" t="s">
        <v>11</v>
      </c>
      <c r="B268" s="50">
        <v>2.2999999999999998</v>
      </c>
      <c r="C268" s="49"/>
      <c r="D268" s="51">
        <v>3.5</v>
      </c>
      <c r="E268" s="51">
        <v>2.2999999999999998</v>
      </c>
      <c r="F268" s="3"/>
      <c r="G268" s="3"/>
      <c r="H268" s="3"/>
      <c r="I268" s="3"/>
    </row>
    <row r="269" spans="1:9">
      <c r="A269" s="49" t="s">
        <v>12</v>
      </c>
      <c r="B269" s="50">
        <v>2</v>
      </c>
      <c r="C269" s="49"/>
      <c r="D269" s="51">
        <v>4</v>
      </c>
      <c r="E269" s="51">
        <v>2.7</v>
      </c>
      <c r="F269" s="23"/>
      <c r="G269" s="23"/>
      <c r="H269" s="23"/>
      <c r="I269" s="23"/>
    </row>
    <row r="270" spans="1:9">
      <c r="A270" s="49" t="s">
        <v>13</v>
      </c>
      <c r="B270" s="50">
        <v>1.7</v>
      </c>
      <c r="C270" s="49"/>
      <c r="D270" s="51">
        <v>4.5</v>
      </c>
      <c r="E270" s="51">
        <v>3</v>
      </c>
      <c r="F270" s="23"/>
      <c r="G270" s="23"/>
      <c r="H270" s="23"/>
      <c r="I270" s="23"/>
    </row>
    <row r="271" spans="1:9">
      <c r="A271" s="49" t="s">
        <v>14</v>
      </c>
      <c r="B271" s="50">
        <v>1.3</v>
      </c>
      <c r="C271" s="49"/>
      <c r="D271" s="51">
        <v>5</v>
      </c>
      <c r="E271" s="51">
        <v>3.3</v>
      </c>
      <c r="F271" s="23"/>
      <c r="G271" s="23"/>
      <c r="H271" s="23"/>
      <c r="I271" s="23"/>
    </row>
    <row r="272" spans="1:9">
      <c r="A272" s="49" t="s">
        <v>15</v>
      </c>
      <c r="B272" s="50">
        <v>1</v>
      </c>
      <c r="C272" s="49"/>
      <c r="D272" s="51">
        <v>6</v>
      </c>
      <c r="E272" s="51">
        <v>4</v>
      </c>
      <c r="F272" s="23"/>
      <c r="G272" s="23"/>
      <c r="H272" s="23"/>
      <c r="I272" s="23"/>
    </row>
    <row r="273" spans="1:9">
      <c r="A273" s="49" t="s">
        <v>16</v>
      </c>
      <c r="B273" s="50">
        <v>0.7</v>
      </c>
      <c r="C273" s="49"/>
      <c r="D273" s="51">
        <v>7</v>
      </c>
      <c r="E273" s="51">
        <v>4.7</v>
      </c>
      <c r="F273" s="23"/>
      <c r="G273" s="23"/>
      <c r="H273" s="23"/>
      <c r="I273" s="23"/>
    </row>
    <row r="274" spans="1:9">
      <c r="A274" s="49" t="s">
        <v>17</v>
      </c>
      <c r="B274" s="50">
        <v>0</v>
      </c>
      <c r="C274" s="49"/>
      <c r="D274" s="51">
        <v>8</v>
      </c>
      <c r="E274" s="51">
        <v>5.3</v>
      </c>
      <c r="F274" s="23"/>
      <c r="G274" s="23"/>
      <c r="H274" s="23"/>
      <c r="I274" s="23"/>
    </row>
    <row r="275" spans="1:9">
      <c r="A275" s="49"/>
      <c r="B275" s="50">
        <v>0</v>
      </c>
      <c r="C275" s="49"/>
      <c r="D275" s="51">
        <v>9</v>
      </c>
      <c r="E275" s="51">
        <v>6</v>
      </c>
      <c r="F275" s="23"/>
      <c r="G275" s="23"/>
      <c r="H275" s="23"/>
      <c r="I275" s="23"/>
    </row>
    <row r="276" spans="1:9">
      <c r="A276" s="49"/>
      <c r="B276" s="49"/>
      <c r="C276" s="49"/>
      <c r="D276" s="51">
        <v>10</v>
      </c>
      <c r="E276" s="51">
        <v>6.7</v>
      </c>
      <c r="F276" s="23"/>
      <c r="G276" s="23"/>
      <c r="H276" s="23"/>
      <c r="I276" s="23"/>
    </row>
    <row r="277" spans="1:9">
      <c r="A277" s="49"/>
      <c r="B277" s="49"/>
      <c r="C277" s="49"/>
      <c r="D277" s="51">
        <v>12</v>
      </c>
      <c r="E277" s="51">
        <v>8</v>
      </c>
      <c r="F277" s="23"/>
      <c r="G277" s="23"/>
      <c r="H277" s="23"/>
      <c r="I277" s="23"/>
    </row>
    <row r="278" spans="1:9">
      <c r="A278" s="49"/>
      <c r="B278" s="49"/>
      <c r="C278" s="49"/>
      <c r="D278" s="51">
        <v>15</v>
      </c>
      <c r="E278" s="51">
        <v>10</v>
      </c>
      <c r="F278" s="23"/>
      <c r="G278" s="23"/>
      <c r="H278" s="23"/>
      <c r="I278" s="23"/>
    </row>
    <row r="279" spans="1:9">
      <c r="A279" s="49"/>
      <c r="B279" s="49"/>
      <c r="C279" s="49"/>
      <c r="D279" s="51">
        <v>20</v>
      </c>
      <c r="E279" s="51">
        <v>13.3</v>
      </c>
      <c r="F279" s="23"/>
      <c r="G279" s="23"/>
      <c r="H279" s="23"/>
      <c r="I279" s="23"/>
    </row>
    <row r="280" spans="1:9">
      <c r="A280" s="49"/>
      <c r="B280" s="49"/>
      <c r="C280" s="49"/>
      <c r="D280" s="49" t="s">
        <v>18</v>
      </c>
      <c r="E280" s="51">
        <v>0</v>
      </c>
      <c r="F280" s="23"/>
      <c r="G280" s="23"/>
      <c r="H280" s="23"/>
      <c r="I280" s="23"/>
    </row>
    <row r="281" spans="1:9">
      <c r="A281" s="23"/>
      <c r="B281" s="23"/>
      <c r="C281" s="23"/>
      <c r="D281" s="23"/>
      <c r="E281" s="23"/>
      <c r="F281" s="23"/>
      <c r="G281" s="23"/>
      <c r="H281" s="23"/>
      <c r="I281" s="23"/>
    </row>
    <row r="282" spans="1:9">
      <c r="A282" s="23"/>
      <c r="B282" s="23"/>
      <c r="C282" s="23"/>
      <c r="D282" s="23"/>
      <c r="E282" s="23"/>
      <c r="F282" s="23"/>
      <c r="G282" s="23"/>
      <c r="H282" s="23"/>
      <c r="I282" s="23"/>
    </row>
    <row r="283" spans="1:9">
      <c r="A283" s="23"/>
      <c r="B283" s="23"/>
      <c r="C283" s="23"/>
      <c r="D283" s="23"/>
      <c r="E283" s="23"/>
      <c r="F283" s="23"/>
      <c r="G283" s="23"/>
      <c r="H283" s="23"/>
      <c r="I283" s="23"/>
    </row>
    <row r="284" spans="1:9">
      <c r="A284" s="23"/>
      <c r="B284" s="23"/>
      <c r="C284" s="23"/>
      <c r="D284" s="23"/>
      <c r="E284" s="23"/>
      <c r="F284" s="23"/>
      <c r="G284" s="23"/>
      <c r="H284" s="23"/>
      <c r="I284" s="23"/>
    </row>
    <row r="285" spans="1:9">
      <c r="A285" s="23"/>
      <c r="B285" s="23"/>
      <c r="C285" s="23"/>
      <c r="D285" s="23"/>
      <c r="E285" s="23"/>
      <c r="F285" s="23"/>
      <c r="G285" s="23"/>
      <c r="H285" s="23"/>
      <c r="I285" s="23"/>
    </row>
    <row r="286" spans="1:9">
      <c r="A286" s="23"/>
      <c r="B286" s="23"/>
      <c r="C286" s="23"/>
      <c r="D286" s="23"/>
      <c r="E286" s="23"/>
      <c r="F286" s="23"/>
      <c r="G286" s="23"/>
      <c r="H286" s="23"/>
      <c r="I286" s="23"/>
    </row>
    <row r="287" spans="1:9">
      <c r="A287" s="23"/>
      <c r="B287" s="23"/>
      <c r="C287" s="23"/>
      <c r="D287" s="23"/>
      <c r="E287" s="23"/>
      <c r="F287" s="23"/>
      <c r="G287" s="23"/>
      <c r="H287" s="23"/>
      <c r="I287" s="23"/>
    </row>
    <row r="288" spans="1:9">
      <c r="A288" s="23"/>
      <c r="B288" s="23"/>
      <c r="C288" s="23"/>
      <c r="D288" s="23"/>
      <c r="E288" s="23"/>
      <c r="F288" s="23"/>
      <c r="G288" s="23"/>
      <c r="H288" s="23"/>
      <c r="I288" s="23"/>
    </row>
  </sheetData>
  <customSheetViews>
    <customSheetView guid="{F77CA304-5220-490D-9340-5B4291E93919}" scale="60" showPageBreaks="1" fitToPage="1" printArea="1" hiddenColumns="1" view="pageBreakPreview">
      <selection sqref="A1:B1"/>
      <rowBreaks count="3" manualBreakCount="3">
        <brk id="55" max="8" man="1"/>
        <brk id="110" max="8" man="1"/>
        <brk id="150" max="8" man="1"/>
      </rowBreaks>
      <pageMargins left="0.2" right="0.2" top="0.75" bottom="0.5" header="0" footer="0"/>
      <printOptions horizontalCentered="1"/>
      <pageSetup scale="85" fitToHeight="0" orientation="portrait" r:id="rId1"/>
      <headerFooter>
        <oddHeader>&amp;C&amp;"Arial Unicode MS,Bold"&amp;14GPA Calculator for AMCAS GPA&amp;"Arial Unicode MS,Regular"&amp;16
&amp;10Calculate your GPA to match an AMCAS application. To be totally accurate enter every grade for all courses even if the class was repeated.</oddHeader>
        <oddFooter>&amp;L&amp;"Arial Unicode MS,Italic"&amp;10v.2&amp;C&amp;"Arial Unicode MS,Regular"&amp;10&amp;P&amp;R&amp;"Arial Unicode MS,Italic"&amp;10LLU SOM Admissions</oddFooter>
      </headerFooter>
    </customSheetView>
  </customSheetViews>
  <mergeCells count="224">
    <mergeCell ref="F250:H250"/>
    <mergeCell ref="A2:I2"/>
    <mergeCell ref="A41:B41"/>
    <mergeCell ref="A43:A47"/>
    <mergeCell ref="A38:B38"/>
    <mergeCell ref="A39:B39"/>
    <mergeCell ref="A40:B40"/>
    <mergeCell ref="A32:B32"/>
    <mergeCell ref="A33:B33"/>
    <mergeCell ref="A3:B3"/>
    <mergeCell ref="A4:B4"/>
    <mergeCell ref="A5:B5"/>
    <mergeCell ref="A24:B24"/>
    <mergeCell ref="A25:B25"/>
    <mergeCell ref="A34:B34"/>
    <mergeCell ref="A35:B35"/>
    <mergeCell ref="A36:B36"/>
    <mergeCell ref="A37:B37"/>
    <mergeCell ref="A26:B26"/>
    <mergeCell ref="A27:B27"/>
    <mergeCell ref="A28:B28"/>
    <mergeCell ref="A213:B213"/>
    <mergeCell ref="A214:B214"/>
    <mergeCell ref="A215:B215"/>
    <mergeCell ref="A81:B81"/>
    <mergeCell ref="A82:B82"/>
    <mergeCell ref="A83:B83"/>
    <mergeCell ref="A84:B84"/>
    <mergeCell ref="A85:B85"/>
    <mergeCell ref="A86:B86"/>
    <mergeCell ref="A30:B30"/>
    <mergeCell ref="A88:B88"/>
    <mergeCell ref="B250:D250"/>
    <mergeCell ref="A216:B216"/>
    <mergeCell ref="A217:B217"/>
    <mergeCell ref="A218:B218"/>
    <mergeCell ref="A219:B219"/>
    <mergeCell ref="A230:B230"/>
    <mergeCell ref="A229:B229"/>
    <mergeCell ref="A228:B228"/>
    <mergeCell ref="A173:B173"/>
    <mergeCell ref="A174:B174"/>
    <mergeCell ref="A175:B175"/>
    <mergeCell ref="A176:B176"/>
    <mergeCell ref="A87:B87"/>
    <mergeCell ref="A194:B194"/>
    <mergeCell ref="A149:B149"/>
    <mergeCell ref="A156:B156"/>
    <mergeCell ref="A150:A154"/>
    <mergeCell ref="A95:B95"/>
    <mergeCell ref="A96:B96"/>
    <mergeCell ref="A116:B116"/>
    <mergeCell ref="A117:B117"/>
    <mergeCell ref="A118:B118"/>
    <mergeCell ref="A119:B119"/>
    <mergeCell ref="A120:B120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:I1"/>
    <mergeCell ref="A211:B211"/>
    <mergeCell ref="A212:B212"/>
    <mergeCell ref="A244:A248"/>
    <mergeCell ref="A236:B236"/>
    <mergeCell ref="A237:B237"/>
    <mergeCell ref="A238:B238"/>
    <mergeCell ref="A239:B239"/>
    <mergeCell ref="A240:B240"/>
    <mergeCell ref="A241:B241"/>
    <mergeCell ref="A242:B242"/>
    <mergeCell ref="A235:B235"/>
    <mergeCell ref="A204:B204"/>
    <mergeCell ref="A205:B205"/>
    <mergeCell ref="A206:B206"/>
    <mergeCell ref="A207:B207"/>
    <mergeCell ref="A208:B208"/>
    <mergeCell ref="A209:B209"/>
    <mergeCell ref="A210:B210"/>
    <mergeCell ref="A202:B202"/>
    <mergeCell ref="A203:B203"/>
    <mergeCell ref="A197:A201"/>
    <mergeCell ref="A97:B97"/>
    <mergeCell ref="A98:B98"/>
    <mergeCell ref="A114:B114"/>
    <mergeCell ref="A115:B11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99:B99"/>
    <mergeCell ref="A100:B100"/>
    <mergeCell ref="A101:B101"/>
    <mergeCell ref="A102:B102"/>
    <mergeCell ref="A103:B103"/>
    <mergeCell ref="A104:B104"/>
    <mergeCell ref="A67:B67"/>
    <mergeCell ref="A68:B68"/>
    <mergeCell ref="A69:B69"/>
    <mergeCell ref="A108:B108"/>
    <mergeCell ref="A109:B109"/>
    <mergeCell ref="A110:B110"/>
    <mergeCell ref="A111:B111"/>
    <mergeCell ref="A112:B112"/>
    <mergeCell ref="A113:B113"/>
    <mergeCell ref="A105:B105"/>
    <mergeCell ref="A106:B106"/>
    <mergeCell ref="A107:B107"/>
    <mergeCell ref="A70:B70"/>
    <mergeCell ref="A71:B71"/>
    <mergeCell ref="A72:B72"/>
    <mergeCell ref="A73:B73"/>
    <mergeCell ref="A74:B74"/>
    <mergeCell ref="A90:A94"/>
    <mergeCell ref="A75:B75"/>
    <mergeCell ref="A76:B76"/>
    <mergeCell ref="A77:B77"/>
    <mergeCell ref="A78:B78"/>
    <mergeCell ref="A79:B79"/>
    <mergeCell ref="A80:B80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22:B22"/>
    <mergeCell ref="A23:B23"/>
    <mergeCell ref="A51:B51"/>
    <mergeCell ref="A52:B52"/>
    <mergeCell ref="A54:B54"/>
    <mergeCell ref="A53:B53"/>
    <mergeCell ref="A55:B55"/>
    <mergeCell ref="A56:B56"/>
    <mergeCell ref="A57:B57"/>
    <mergeCell ref="A29:B29"/>
    <mergeCell ref="A31:B31"/>
    <mergeCell ref="A49:B49"/>
    <mergeCell ref="A50:B5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60:B160"/>
    <mergeCell ref="A161:B161"/>
    <mergeCell ref="A162:B162"/>
    <mergeCell ref="A163:B163"/>
    <mergeCell ref="A146:B146"/>
    <mergeCell ref="A157:B157"/>
    <mergeCell ref="A158:B158"/>
    <mergeCell ref="A159:B159"/>
    <mergeCell ref="A143:B143"/>
    <mergeCell ref="A144:B144"/>
    <mergeCell ref="A145:B145"/>
    <mergeCell ref="A147:B147"/>
    <mergeCell ref="A148:B148"/>
    <mergeCell ref="A177:B177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78:B178"/>
    <mergeCell ref="A179:B179"/>
    <mergeCell ref="A180:B180"/>
    <mergeCell ref="A181:B181"/>
    <mergeCell ref="A231:B231"/>
    <mergeCell ref="A232:B232"/>
    <mergeCell ref="A233:B233"/>
    <mergeCell ref="A234:B234"/>
    <mergeCell ref="A190:B190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191:B191"/>
    <mergeCell ref="A192:B192"/>
    <mergeCell ref="A193:B193"/>
    <mergeCell ref="A195:B195"/>
  </mergeCells>
  <phoneticPr fontId="6" type="noConversion"/>
  <conditionalFormatting sqref="D44">
    <cfRule type="containsErrors" dxfId="21" priority="18" stopIfTrue="1">
      <formula>ISERROR(D44)</formula>
    </cfRule>
  </conditionalFormatting>
  <conditionalFormatting sqref="D47">
    <cfRule type="containsErrors" dxfId="20" priority="20" stopIfTrue="1">
      <formula>ISERROR(D47)</formula>
    </cfRule>
  </conditionalFormatting>
  <conditionalFormatting sqref="D252">
    <cfRule type="containsErrors" dxfId="19" priority="1" stopIfTrue="1">
      <formula>ISERROR(D252)</formula>
    </cfRule>
  </conditionalFormatting>
  <conditionalFormatting sqref="D255">
    <cfRule type="containsErrors" dxfId="18" priority="2" stopIfTrue="1">
      <formula>ISERROR(D255)</formula>
    </cfRule>
  </conditionalFormatting>
  <conditionalFormatting sqref="D258">
    <cfRule type="containsErrors" dxfId="17" priority="3" stopIfTrue="1">
      <formula>ISERROR(D258)</formula>
    </cfRule>
  </conditionalFormatting>
  <conditionalFormatting sqref="D91:E91">
    <cfRule type="containsErrors" dxfId="16" priority="22" stopIfTrue="1">
      <formula>ISERROR(D91)</formula>
    </cfRule>
  </conditionalFormatting>
  <conditionalFormatting sqref="D94:E94">
    <cfRule type="containsErrors" dxfId="15" priority="23" stopIfTrue="1">
      <formula>ISERROR(D94)</formula>
    </cfRule>
  </conditionalFormatting>
  <conditionalFormatting sqref="D151:E151">
    <cfRule type="containsErrors" dxfId="14" priority="25" stopIfTrue="1">
      <formula>ISERROR(D151)</formula>
    </cfRule>
  </conditionalFormatting>
  <conditionalFormatting sqref="D154:E154">
    <cfRule type="containsErrors" dxfId="13" priority="26" stopIfTrue="1">
      <formula>ISERROR(D154)</formula>
    </cfRule>
  </conditionalFormatting>
  <conditionalFormatting sqref="D198:E198">
    <cfRule type="containsErrors" dxfId="12" priority="29" stopIfTrue="1">
      <formula>ISERROR(D198)</formula>
    </cfRule>
  </conditionalFormatting>
  <conditionalFormatting sqref="D201:E201">
    <cfRule type="containsErrors" dxfId="11" priority="28" stopIfTrue="1">
      <formula>ISERROR(D201)</formula>
    </cfRule>
  </conditionalFormatting>
  <conditionalFormatting sqref="D245:E245">
    <cfRule type="containsErrors" dxfId="10" priority="13" stopIfTrue="1">
      <formula>ISERROR(D245)</formula>
    </cfRule>
  </conditionalFormatting>
  <conditionalFormatting sqref="D248:E249">
    <cfRule type="containsErrors" dxfId="9" priority="44" stopIfTrue="1">
      <formula>ISERROR(D248)</formula>
    </cfRule>
  </conditionalFormatting>
  <conditionalFormatting sqref="E43:E47">
    <cfRule type="containsErrors" dxfId="8" priority="17" stopIfTrue="1">
      <formula>ISERROR(E43)</formula>
    </cfRule>
  </conditionalFormatting>
  <conditionalFormatting sqref="H252">
    <cfRule type="containsErrors" dxfId="7" priority="8" stopIfTrue="1">
      <formula>ISERROR(H252)</formula>
    </cfRule>
  </conditionalFormatting>
  <conditionalFormatting sqref="H255">
    <cfRule type="containsErrors" dxfId="6" priority="5" stopIfTrue="1">
      <formula>ISERROR(H255)</formula>
    </cfRule>
  </conditionalFormatting>
  <conditionalFormatting sqref="H258">
    <cfRule type="containsErrors" dxfId="5" priority="4" stopIfTrue="1">
      <formula>ISERROR(H258)</formula>
    </cfRule>
  </conditionalFormatting>
  <conditionalFormatting sqref="H43:I47">
    <cfRule type="containsErrors" dxfId="4" priority="15" stopIfTrue="1">
      <formula>ISERROR(H43)</formula>
    </cfRule>
  </conditionalFormatting>
  <conditionalFormatting sqref="H91:I91">
    <cfRule type="containsErrors" dxfId="3" priority="21" stopIfTrue="1">
      <formula>ISERROR(H91)</formula>
    </cfRule>
  </conditionalFormatting>
  <conditionalFormatting sqref="H151:I151">
    <cfRule type="containsErrors" dxfId="2" priority="24" stopIfTrue="1">
      <formula>ISERROR(H151)</formula>
    </cfRule>
  </conditionalFormatting>
  <conditionalFormatting sqref="H198:I198">
    <cfRule type="containsErrors" dxfId="1" priority="27" stopIfTrue="1">
      <formula>ISERROR(H198)</formula>
    </cfRule>
  </conditionalFormatting>
  <conditionalFormatting sqref="H245:I245">
    <cfRule type="containsErrors" dxfId="0" priority="12" stopIfTrue="1">
      <formula>ISERROR(H245)</formula>
    </cfRule>
  </conditionalFormatting>
  <printOptions horizontalCentered="1"/>
  <pageMargins left="0.5" right="0.5" top="0.5" bottom="0.5" header="0" footer="0"/>
  <pageSetup scale="84" fitToHeight="0" orientation="landscape" horizontalDpi="300" verticalDpi="300" r:id="rId2"/>
  <headerFooter>
    <oddFooter>&amp;L&amp;"Arial Unicode MS,Italic"&amp;10FIU Office of Pre-Health Advising&amp;C&amp;"Arial Unicode MS,Regular"&amp;10&amp;P&amp;R&amp;"Arial Unicode MS,Italic"&amp;10updated May 2024</oddFooter>
  </headerFooter>
  <rowBreaks count="5" manualBreakCount="5">
    <brk id="48" max="8" man="1"/>
    <brk id="94" max="16383" man="1"/>
    <brk id="155" max="8" man="1"/>
    <brk id="201" max="16383" man="1"/>
    <brk id="249" max="16383" man="1"/>
  </rowBreaks>
  <ignoredErrors>
    <ignoredError sqref="I44 I91 E91 I151 E151 E154 I198 E198 E201 I245 E245 E248" evalError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What counts as BCPM</vt:lpstr>
      <vt:lpstr>Calculator</vt:lpstr>
      <vt:lpstr>Calculator!Print_Area</vt:lpstr>
      <vt:lpstr>Calculator!Print_Titles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AMCAS GPA Calculator</dc:title>
  <dc:creator>juljohnson@llu.edu</dc:creator>
  <dc:description>Created 2011 by Juliette Gibbs, School of Medicine, Loma Linda University</dc:description>
  <cp:lastModifiedBy>Carmem Peres</cp:lastModifiedBy>
  <cp:lastPrinted>2024-05-22T17:50:29Z</cp:lastPrinted>
  <dcterms:created xsi:type="dcterms:W3CDTF">2011-08-29T19:30:29Z</dcterms:created>
  <dcterms:modified xsi:type="dcterms:W3CDTF">2025-06-04T19:30:21Z</dcterms:modified>
</cp:coreProperties>
</file>